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<sst xmlns="http://schemas.openxmlformats.org/spreadsheetml/2006/main" count="230" uniqueCount="188">
  <si>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</si>
  <si>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</si>
  <si>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</si>
  <si>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</si>
  <si>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</si>
  <si>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</si>
  <si>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</si>
  <si>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</si>
  <si>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</si>
  <si>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</si>
  <si>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</si>
  <si>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</si>
  <si>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</si>
  <si>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</si>
  <si>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</si>
  <si>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</si>
  <si>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</si>
  <si>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</si>
  <si>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</si>
  <si>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</si>
  <si>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</si>
  <si>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</si>
  <si>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</si>
  <si>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</si>
  <si>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</si>
  <si>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</si>
  <si>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</si>
  <si>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</si>
  <si>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</si>
  <si>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</si>
  <si>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</si>
  <si>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</si>
  <si>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</si>
  <si>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</si>
  <si>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</si>
  <si>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</si>
  <si>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</si>
  <si>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</si>
  <si>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</si>
  <si>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</si>
  <si>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</si>
  <si>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</si>
  <si>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</si>
  <si>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</si>
  <si>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</si>
  <si>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</si>
  <si>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</si>
  <si>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</si>
  <si>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</si>
  <si>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</si>
  <si>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</si>
  <si>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</si>
  <si>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</si>
  <si>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</si>
  <si>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</si>
  <si>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</si>
  <si>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</si>
  <si>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</si>
  <si>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</si>
  <si>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</si>
  <si>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</si>
  <si>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</si>
  <si>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</si>
  <si>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</si>
  <si>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</si>
  <si>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</si>
  <si>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</si>
  <si>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18210102021011000110</t>
  </si>
  <si>
    <t>18210503000010000110</t>
  </si>
  <si>
    <t>18210601030100000110</t>
  </si>
  <si>
    <t>18210606013100000110</t>
  </si>
  <si>
    <t>18210606013101000110</t>
  </si>
  <si>
    <t>67011105010100000120</t>
  </si>
  <si>
    <t>81611303050100000130</t>
  </si>
  <si>
    <t>81611701050100000180</t>
  </si>
  <si>
    <t>81620201001100101151</t>
  </si>
  <si>
    <t>81620201001100102151</t>
  </si>
  <si>
    <t>81620203015100000151</t>
  </si>
  <si>
    <t>81620204999100000151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</si>
  <si>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</si>
  <si>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</si>
  <si>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</si>
  <si>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</si>
  <si>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</si>
  <si>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</si>
  <si>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оказания платных услуг получателями средств бюджетов поселений и  компенсации затрат бюджетов поселений</t>
  </si>
  <si>
    <t>Невыясненные поступления, зачисляемые в бюджеты поселений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</si>
  <si>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</si>
  <si>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</si>
  <si>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</si>
  <si>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поселений на поддержку мер по обеспечению сбалансированности бюджетов</t>
  </si>
  <si>
    <t>01020020300500211</t>
  </si>
  <si>
    <t>01020020300500213</t>
  </si>
  <si>
    <t>01040020460500211</t>
  </si>
  <si>
    <t>01040020460500213</t>
  </si>
  <si>
    <t>01040020460500221</t>
  </si>
  <si>
    <t>01040020460500222</t>
  </si>
  <si>
    <t>01040020460500290</t>
  </si>
  <si>
    <t>01045210271500340</t>
  </si>
  <si>
    <t>02030013600500211</t>
  </si>
  <si>
    <t>02030013600500213</t>
  </si>
  <si>
    <t>02030013600500340</t>
  </si>
  <si>
    <t>05023510300500223</t>
  </si>
  <si>
    <t>05036000100500223</t>
  </si>
  <si>
    <t>14035210600500251</t>
  </si>
  <si>
    <t>Заработная плата</t>
  </si>
  <si>
    <t>Начисления на оплату труда</t>
  </si>
  <si>
    <t>Услуги связи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</si>
  <si>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</si>
  <si>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</si>
  <si>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</si>
  <si>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81608020100000000610</t>
  </si>
  <si>
    <t>Увеличение прочих остатков денежных средств бюджетов</t>
  </si>
  <si>
    <t xml:space="preserve">финансового органа  </t>
  </si>
  <si>
    <t>Администрация Солоухинского сельсовета</t>
  </si>
  <si>
    <t>Прочие неналоговые доходы</t>
  </si>
  <si>
    <t>00011705050100000180</t>
  </si>
  <si>
    <t>18210102010010000110</t>
  </si>
  <si>
    <t>18210102030010000110</t>
  </si>
  <si>
    <t>18210503010010000110</t>
  </si>
  <si>
    <t>18210804020010000000.</t>
  </si>
  <si>
    <t>Доходы от уплаты акцизов на дизельное топливо</t>
  </si>
  <si>
    <t>18210302230010000110</t>
  </si>
  <si>
    <t>Доходы от уплаты акцизов на моторные масла для дизельных и карбюраторных двигателей</t>
  </si>
  <si>
    <t>18210302240010000110</t>
  </si>
  <si>
    <t>18210302250010000110</t>
  </si>
  <si>
    <t>Доходы от уплаты акцизов на автомобильный бензин, производимый на территории РФ</t>
  </si>
  <si>
    <t>Доходы от уплаты акцизов на прямогонный бензин, производимый на территории РФ</t>
  </si>
  <si>
    <t>18210302260010000110</t>
  </si>
  <si>
    <t>Содержание пожарного автомобиля</t>
  </si>
  <si>
    <t>Резервный фонд</t>
  </si>
  <si>
    <t>Профилактика терроризма экстремизма</t>
  </si>
  <si>
    <t>81020204999107514151</t>
  </si>
  <si>
    <t>Субсидии бюджетам муниципальных образований на содержание автомобильных дорог общего пользования местного значения городских округов</t>
  </si>
  <si>
    <t xml:space="preserve"> Содержание дорог</t>
  </si>
  <si>
    <t>18210904053101000110.</t>
  </si>
  <si>
    <t>Субсидия на региональные выплаты, обеспечивающие уровень заработной платы работников бюджетной сферы не ниже размера (минимального размера оплаты труда)</t>
  </si>
  <si>
    <t>81020204999101021151</t>
  </si>
  <si>
    <t>81011302065100000130.</t>
  </si>
  <si>
    <t>18210503020010000110</t>
  </si>
  <si>
    <t>67011105013100000120.</t>
  </si>
  <si>
    <t>18210606043100000110</t>
  </si>
  <si>
    <t>18210606033100000110</t>
  </si>
  <si>
    <t>81021905000100000151.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</si>
  <si>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</si>
  <si>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0105020110000510</t>
  </si>
  <si>
    <t>0105020110000610</t>
  </si>
  <si>
    <t>Дотации бюджетам на поддержку мер по обеспечению сбалансированности бюджетов</t>
  </si>
  <si>
    <t>81020204999101003151</t>
  </si>
  <si>
    <t>Прочие безвозмездные поступления в бюджеты поселений</t>
  </si>
  <si>
    <t>81020705030100000180</t>
  </si>
  <si>
    <t>Глава сельсовета     ______________ Гинатуллов Р.М.</t>
  </si>
  <si>
    <t>Специалист 1 категории________________ Сафина Ю.М.</t>
  </si>
  <si>
    <t>81001023110000280129</t>
  </si>
  <si>
    <t>81001023110000280121</t>
  </si>
  <si>
    <t>81001043110000280121</t>
  </si>
  <si>
    <t>81001043110000280129</t>
  </si>
  <si>
    <t>81001043110000280242</t>
  </si>
  <si>
    <t>81001043110000280244</t>
  </si>
  <si>
    <t>81001043110000280852</t>
  </si>
  <si>
    <t>81001043110010210121</t>
  </si>
  <si>
    <t>81001043110010210129</t>
  </si>
  <si>
    <t>81001113310000000870</t>
  </si>
  <si>
    <t>81001133410075140244</t>
  </si>
  <si>
    <t>81003100130000350244</t>
  </si>
  <si>
    <t>81003140100000060244</t>
  </si>
  <si>
    <t>81004090130000350244</t>
  </si>
  <si>
    <t>81002033510051180121</t>
  </si>
  <si>
    <t>81002033510051180129</t>
  </si>
  <si>
    <t>81002033510051180244</t>
  </si>
  <si>
    <t>81005020110000310244</t>
  </si>
  <si>
    <t>81005020110000310852</t>
  </si>
  <si>
    <t>81005030110000320244</t>
  </si>
  <si>
    <t>Прочие закупки работ( работ и услуг)</t>
  </si>
  <si>
    <t>81001043110000280853</t>
  </si>
  <si>
    <t>81005020110000310853</t>
  </si>
  <si>
    <t>81004090130073930244</t>
  </si>
  <si>
    <t>Субсидии на содержание дорог</t>
  </si>
  <si>
    <t>81020204999107393151</t>
  </si>
  <si>
    <t>81010014910100312263</t>
  </si>
  <si>
    <t>81014033610000280540</t>
  </si>
  <si>
    <t>81020204999107412151</t>
  </si>
  <si>
    <t>Субсидия бюджетам муниципальных образований края на обеспечение первичных мер пожарной безопасности</t>
  </si>
  <si>
    <t>Субсидии на обеспечение первичных мер пожарной безопасности</t>
  </si>
  <si>
    <t>81003100130074120244</t>
  </si>
  <si>
    <t>на 1 августа  2016 года</t>
  </si>
  <si>
    <t>01.08.2016</t>
  </si>
  <si>
    <t>01.08.2016г.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</si>
</sst>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0" fillId="0" borderId="15" xfId="0" applyNumberFormat="1" applyBorder="1" applyAlignment="1">
      <alignment horizontal="left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Alignment="1">
      <alignment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3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 indent="2"/>
    </xf>
    <xf numFmtId="0" fontId="2" fillId="0" borderId="29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" fontId="2" fillId="0" borderId="2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29" xfId="0" applyNumberFormat="1" applyFont="1" applyBorder="1" applyAlignment="1">
      <alignment horizontal="right" vertical="top"/>
    </xf>
    <xf numFmtId="4" fontId="5" fillId="0" borderId="30" xfId="0" applyNumberFormat="1" applyFont="1" applyBorder="1" applyAlignment="1">
      <alignment horizontal="right" vertical="top"/>
    </xf>
    <xf numFmtId="4" fontId="5" fillId="0" borderId="31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H22" sqref="H22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9.003906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30" t="s">
        <v>41</v>
      </c>
      <c r="B1" s="30"/>
      <c r="C1" s="30"/>
      <c r="D1" s="30"/>
      <c r="E1" s="13"/>
      <c r="F1" s="13"/>
      <c r="G1" s="13"/>
      <c r="H1" s="13"/>
      <c r="I1" s="27" t="s">
        <v>5</v>
      </c>
    </row>
    <row r="2" spans="4:9" ht="13.5" customHeight="1">
      <c r="D2" s="12"/>
      <c r="H2" s="61" t="s">
        <v>65</v>
      </c>
      <c r="I2" s="40" t="s">
        <v>28</v>
      </c>
    </row>
    <row r="3" spans="1:9" ht="12.75" customHeight="1">
      <c r="A3" s="14"/>
      <c r="B3" s="14"/>
      <c r="C3" s="14"/>
      <c r="D3" s="14"/>
      <c r="E3" s="14" t="s">
        <v>185</v>
      </c>
      <c r="F3" s="14"/>
      <c r="G3" s="14"/>
      <c r="H3" s="14" t="s">
        <v>33</v>
      </c>
      <c r="I3" s="20" t="s">
        <v>186</v>
      </c>
    </row>
    <row r="4" spans="1:9" ht="15.75" customHeight="1">
      <c r="A4" s="12" t="s">
        <v>54</v>
      </c>
      <c r="B4" s="12"/>
      <c r="C4" s="12"/>
      <c r="D4" s="12"/>
      <c r="E4" s="12"/>
      <c r="F4" s="12"/>
      <c r="G4" s="11"/>
      <c r="H4" s="11" t="s">
        <v>31</v>
      </c>
      <c r="I4" s="60"/>
    </row>
    <row r="5" spans="1:9" ht="13.5" customHeight="1">
      <c r="A5" s="12" t="s">
        <v>113</v>
      </c>
      <c r="B5" s="12"/>
      <c r="C5" s="12"/>
      <c r="D5" s="12" t="s">
        <v>114</v>
      </c>
      <c r="E5" s="12"/>
      <c r="F5" s="12"/>
      <c r="G5" s="11"/>
      <c r="H5" s="11" t="s">
        <v>53</v>
      </c>
      <c r="I5" s="21"/>
    </row>
    <row r="6" spans="1:9" ht="15.75" customHeight="1">
      <c r="A6" s="12" t="s">
        <v>49</v>
      </c>
      <c r="B6" s="12"/>
      <c r="C6" s="12"/>
      <c r="D6" s="12"/>
      <c r="E6" s="12"/>
      <c r="F6" s="12"/>
      <c r="G6" s="11"/>
      <c r="H6" s="11" t="s">
        <v>32</v>
      </c>
      <c r="I6" s="21"/>
    </row>
    <row r="7" spans="1:9" ht="13.5" customHeight="1">
      <c r="A7" s="45" t="s">
        <v>55</v>
      </c>
      <c r="B7" s="45"/>
      <c r="C7" s="45"/>
      <c r="D7" s="12"/>
      <c r="E7" s="12"/>
      <c r="F7" s="12"/>
      <c r="G7" s="11"/>
      <c r="H7" s="11"/>
      <c r="I7" s="38"/>
    </row>
    <row r="8" spans="1:9" ht="13.5" customHeight="1" thickBot="1">
      <c r="A8" s="12" t="s">
        <v>1</v>
      </c>
      <c r="B8" s="12"/>
      <c r="C8" s="12"/>
      <c r="D8" s="12"/>
      <c r="E8" s="12"/>
      <c r="F8" s="12"/>
      <c r="G8" s="11"/>
      <c r="H8" s="62" t="s">
        <v>66</v>
      </c>
      <c r="I8" s="22" t="s">
        <v>0</v>
      </c>
    </row>
    <row r="9" spans="4:9" ht="13.5" customHeight="1">
      <c r="D9" s="29"/>
      <c r="E9" s="29" t="s">
        <v>44</v>
      </c>
      <c r="F9" s="29"/>
      <c r="G9" s="11"/>
      <c r="H9" s="11"/>
      <c r="I9" s="24"/>
    </row>
    <row r="10" spans="1:9" ht="5.25" customHeight="1">
      <c r="A10" s="28"/>
      <c r="B10" s="28"/>
      <c r="C10" s="28"/>
      <c r="D10" s="28"/>
      <c r="E10" s="15"/>
      <c r="F10" s="15"/>
      <c r="G10" s="16"/>
      <c r="H10" s="16"/>
      <c r="I10" s="17"/>
    </row>
    <row r="11" spans="1:9" ht="13.5" customHeight="1">
      <c r="A11" s="7"/>
      <c r="B11" s="7"/>
      <c r="C11" s="7"/>
      <c r="D11" s="8" t="s">
        <v>9</v>
      </c>
      <c r="E11" s="70" t="s">
        <v>56</v>
      </c>
      <c r="F11" s="26"/>
      <c r="G11" s="6" t="s">
        <v>46</v>
      </c>
      <c r="H11" s="43"/>
      <c r="I11" s="42" t="s">
        <v>29</v>
      </c>
    </row>
    <row r="12" spans="1:9" ht="9.75" customHeight="1">
      <c r="A12" s="8" t="s">
        <v>6</v>
      </c>
      <c r="B12" s="8"/>
      <c r="C12" s="8"/>
      <c r="D12" s="8" t="s">
        <v>10</v>
      </c>
      <c r="E12" s="71"/>
      <c r="F12" s="26"/>
      <c r="G12" s="6" t="s">
        <v>47</v>
      </c>
      <c r="H12" s="6" t="s">
        <v>35</v>
      </c>
      <c r="I12" s="18" t="s">
        <v>4</v>
      </c>
    </row>
    <row r="13" spans="1:9" ht="9.75" customHeight="1">
      <c r="A13" s="7"/>
      <c r="B13" s="7"/>
      <c r="C13" s="7"/>
      <c r="D13" s="8" t="s">
        <v>11</v>
      </c>
      <c r="E13" s="72"/>
      <c r="F13" s="26"/>
      <c r="G13" s="6" t="s">
        <v>4</v>
      </c>
      <c r="H13" s="6"/>
      <c r="I13" s="18"/>
    </row>
    <row r="14" spans="1:9" ht="9.75" customHeight="1" thickBot="1">
      <c r="A14" s="4">
        <v>1</v>
      </c>
      <c r="B14" s="48"/>
      <c r="C14" s="48"/>
      <c r="D14" s="10">
        <v>2</v>
      </c>
      <c r="E14" s="10">
        <v>3</v>
      </c>
      <c r="F14" s="10"/>
      <c r="G14" s="5" t="s">
        <v>2</v>
      </c>
      <c r="H14" s="5" t="s">
        <v>39</v>
      </c>
      <c r="I14" s="19" t="s">
        <v>40</v>
      </c>
    </row>
    <row r="15" spans="1:9" ht="12.75">
      <c r="A15" s="52" t="s">
        <v>43</v>
      </c>
      <c r="B15" s="36"/>
      <c r="C15" s="36"/>
      <c r="D15" s="54" t="s">
        <v>50</v>
      </c>
      <c r="E15" s="53" t="s">
        <v>51</v>
      </c>
      <c r="F15" s="53"/>
      <c r="G15" s="49">
        <f>G16</f>
        <v>6156915</v>
      </c>
      <c r="H15" s="50">
        <f>H17+H18+H19+H20+H21+H22+H23+H24+H25+H26+H27+H28+H29+H30+H31+H32+H33+H34+H35+H36+H37+H38+H39+H40+H41+H42+H43</f>
        <v>3123674.79</v>
      </c>
      <c r="I15" s="51">
        <f>I16</f>
        <v>943810.21</v>
      </c>
    </row>
    <row r="16" spans="1:9" ht="12.75">
      <c r="A16" s="56" t="s">
        <v>7</v>
      </c>
      <c r="B16" s="36">
        <v>1</v>
      </c>
      <c r="C16" s="36"/>
      <c r="D16" s="54"/>
      <c r="E16" s="57">
        <f>IF(ISBLANK(F16),"",REPLACE(F16,1,3,"000"))</f>
      </c>
      <c r="F16" s="53"/>
      <c r="G16" s="49">
        <f>G17+G18+G19+G20+G21+G22+G23+G24+G25++G26+G27+G28+G29+G30+G31+G32+G33+G34+G35+G36+G37+G38+G39+G40+G41+G42+G43</f>
        <v>6156915</v>
      </c>
      <c r="H16" s="50">
        <f>H15</f>
        <v>3123674.79</v>
      </c>
      <c r="I16" s="51">
        <f>I17+I18+I19+I20+I21+I22+I23+I24+I25+I26+I27+I28+I29+I30+I31+I32+I33+I34+I35+I36+I37+I39+I40+I41+I42</f>
        <v>943810.21</v>
      </c>
    </row>
    <row r="17" spans="1:9" ht="45.75" customHeight="1">
      <c r="A17" s="56" t="s">
        <v>79</v>
      </c>
      <c r="B17" s="36">
        <v>1</v>
      </c>
      <c r="C17" s="36">
        <v>110</v>
      </c>
      <c r="D17" s="54"/>
      <c r="E17" s="53" t="s">
        <v>117</v>
      </c>
      <c r="F17" s="53" t="s">
        <v>67</v>
      </c>
      <c r="G17" s="50">
        <v>162800</v>
      </c>
      <c r="H17" s="50">
        <v>82860.34</v>
      </c>
      <c r="I17" s="51">
        <f>G17-H17</f>
        <v>79939.66</v>
      </c>
    </row>
    <row r="18" spans="1:9" ht="30.75" customHeight="1">
      <c r="A18" s="56" t="s">
        <v>79</v>
      </c>
      <c r="B18" s="36"/>
      <c r="C18" s="36"/>
      <c r="D18" s="54"/>
      <c r="E18" s="53" t="s">
        <v>118</v>
      </c>
      <c r="F18" s="53"/>
      <c r="G18" s="50">
        <v>0</v>
      </c>
      <c r="H18" s="50">
        <v>1291.3</v>
      </c>
      <c r="I18" s="51">
        <f>G18-H18</f>
        <v>-1291.3</v>
      </c>
    </row>
    <row r="19" spans="1:9" ht="46.5" customHeight="1">
      <c r="A19" s="56" t="s">
        <v>80</v>
      </c>
      <c r="B19" s="36"/>
      <c r="C19" s="36"/>
      <c r="D19" s="54"/>
      <c r="E19" s="53" t="s">
        <v>119</v>
      </c>
      <c r="F19" s="53"/>
      <c r="G19" s="50">
        <v>29600</v>
      </c>
      <c r="H19" s="50">
        <v>15702.5</v>
      </c>
      <c r="I19" s="51">
        <f>G19-H19</f>
        <v>13897.5</v>
      </c>
    </row>
    <row r="20" spans="1:9" ht="33.75">
      <c r="A20" s="56" t="s">
        <v>80</v>
      </c>
      <c r="B20" s="36">
        <v>1</v>
      </c>
      <c r="C20" s="36">
        <v>110</v>
      </c>
      <c r="D20" s="54"/>
      <c r="E20" s="53" t="s">
        <v>139</v>
      </c>
      <c r="F20" s="53" t="s">
        <v>68</v>
      </c>
      <c r="G20" s="50">
        <v>400</v>
      </c>
      <c r="H20" s="50"/>
      <c r="I20" s="51"/>
    </row>
    <row r="21" spans="1:9" ht="33.75">
      <c r="A21" s="56" t="s">
        <v>121</v>
      </c>
      <c r="B21" s="36"/>
      <c r="C21" s="36"/>
      <c r="D21" s="54"/>
      <c r="E21" s="53" t="s">
        <v>122</v>
      </c>
      <c r="F21" s="53"/>
      <c r="G21" s="50">
        <v>39900</v>
      </c>
      <c r="H21" s="50">
        <v>23720.98</v>
      </c>
      <c r="I21" s="51">
        <f aca="true" t="shared" si="0" ref="I21:I30">G21-H21</f>
        <v>16179.02</v>
      </c>
    </row>
    <row r="22" spans="1:9" ht="45" customHeight="1">
      <c r="A22" s="56" t="s">
        <v>123</v>
      </c>
      <c r="B22" s="36"/>
      <c r="C22" s="36"/>
      <c r="D22" s="54"/>
      <c r="E22" s="53" t="s">
        <v>124</v>
      </c>
      <c r="F22" s="53"/>
      <c r="G22" s="50">
        <v>800</v>
      </c>
      <c r="H22" s="50">
        <v>393.55</v>
      </c>
      <c r="I22" s="51">
        <f t="shared" si="0"/>
        <v>406.45</v>
      </c>
    </row>
    <row r="23" spans="1:9" ht="42.75" customHeight="1">
      <c r="A23" s="56" t="s">
        <v>126</v>
      </c>
      <c r="B23" s="36"/>
      <c r="C23" s="36"/>
      <c r="D23" s="54"/>
      <c r="E23" s="53" t="s">
        <v>125</v>
      </c>
      <c r="F23" s="53"/>
      <c r="G23" s="50">
        <v>92500</v>
      </c>
      <c r="H23" s="50">
        <v>50251.92</v>
      </c>
      <c r="I23" s="51">
        <f t="shared" si="0"/>
        <v>42248.08</v>
      </c>
    </row>
    <row r="24" spans="1:9" ht="38.25" customHeight="1">
      <c r="A24" s="56" t="s">
        <v>127</v>
      </c>
      <c r="B24" s="36"/>
      <c r="C24" s="36"/>
      <c r="D24" s="54"/>
      <c r="E24" s="53" t="s">
        <v>128</v>
      </c>
      <c r="F24" s="53"/>
      <c r="G24" s="50">
        <v>-8100</v>
      </c>
      <c r="H24" s="50">
        <v>-3546.4</v>
      </c>
      <c r="I24" s="51">
        <f t="shared" si="0"/>
        <v>-4553.6</v>
      </c>
    </row>
    <row r="25" spans="1:9" ht="22.5" customHeight="1">
      <c r="A25" s="56" t="s">
        <v>81</v>
      </c>
      <c r="B25" s="36">
        <v>1</v>
      </c>
      <c r="C25" s="36">
        <v>110</v>
      </c>
      <c r="D25" s="54"/>
      <c r="E25" s="57" t="str">
        <f>IF(ISBLANK(F25),"",REPLACE(F25,1,3,"182"))</f>
        <v>18210601030100000110</v>
      </c>
      <c r="F25" s="53" t="s">
        <v>69</v>
      </c>
      <c r="G25" s="50">
        <v>12000</v>
      </c>
      <c r="H25" s="50">
        <v>0</v>
      </c>
      <c r="I25" s="51">
        <f t="shared" si="0"/>
        <v>12000</v>
      </c>
    </row>
    <row r="26" spans="1:9" ht="32.25" customHeight="1">
      <c r="A26" s="56" t="s">
        <v>82</v>
      </c>
      <c r="B26" s="36">
        <v>1</v>
      </c>
      <c r="C26" s="36">
        <v>110</v>
      </c>
      <c r="D26" s="54"/>
      <c r="E26" s="53" t="s">
        <v>142</v>
      </c>
      <c r="F26" s="53" t="s">
        <v>70</v>
      </c>
      <c r="G26" s="50">
        <v>600</v>
      </c>
      <c r="H26" s="50">
        <v>623</v>
      </c>
      <c r="I26" s="51">
        <f t="shared" si="0"/>
        <v>-23</v>
      </c>
    </row>
    <row r="27" spans="1:9" ht="27.75" customHeight="1">
      <c r="A27" s="56" t="s">
        <v>82</v>
      </c>
      <c r="B27" s="36">
        <v>1</v>
      </c>
      <c r="C27" s="36">
        <v>110</v>
      </c>
      <c r="D27" s="54"/>
      <c r="E27" s="53" t="s">
        <v>141</v>
      </c>
      <c r="F27" s="53" t="s">
        <v>71</v>
      </c>
      <c r="G27" s="50">
        <v>43000</v>
      </c>
      <c r="H27" s="50">
        <v>1633</v>
      </c>
      <c r="I27" s="51">
        <f t="shared" si="0"/>
        <v>41367</v>
      </c>
    </row>
    <row r="28" spans="1:9" ht="22.5" customHeight="1">
      <c r="A28" s="56" t="s">
        <v>83</v>
      </c>
      <c r="B28" s="36">
        <v>1</v>
      </c>
      <c r="C28" s="36">
        <v>120</v>
      </c>
      <c r="D28" s="54"/>
      <c r="E28" s="63" t="s">
        <v>140</v>
      </c>
      <c r="F28" s="53" t="s">
        <v>72</v>
      </c>
      <c r="G28" s="50">
        <v>0</v>
      </c>
      <c r="H28" s="50"/>
      <c r="I28" s="51">
        <f t="shared" si="0"/>
        <v>0</v>
      </c>
    </row>
    <row r="29" spans="1:9" ht="29.25" customHeight="1">
      <c r="A29" s="56" t="s">
        <v>84</v>
      </c>
      <c r="B29" s="36"/>
      <c r="C29" s="36"/>
      <c r="D29" s="54"/>
      <c r="E29" s="57" t="s">
        <v>120</v>
      </c>
      <c r="F29" s="53"/>
      <c r="G29" s="50">
        <v>2500</v>
      </c>
      <c r="H29" s="50">
        <v>1500</v>
      </c>
      <c r="I29" s="51">
        <f t="shared" si="0"/>
        <v>1000</v>
      </c>
    </row>
    <row r="30" spans="1:9" ht="29.25" customHeight="1">
      <c r="A30" s="56" t="s">
        <v>82</v>
      </c>
      <c r="B30" s="36"/>
      <c r="C30" s="36"/>
      <c r="D30" s="54"/>
      <c r="E30" s="57" t="s">
        <v>135</v>
      </c>
      <c r="F30" s="53"/>
      <c r="G30" s="50"/>
      <c r="H30" s="50">
        <v>25001.6</v>
      </c>
      <c r="I30" s="51">
        <f t="shared" si="0"/>
        <v>-25001.6</v>
      </c>
    </row>
    <row r="31" spans="1:9" ht="30.75" customHeight="1">
      <c r="A31" s="56" t="s">
        <v>85</v>
      </c>
      <c r="B31" s="36">
        <v>1</v>
      </c>
      <c r="C31" s="36">
        <v>130</v>
      </c>
      <c r="D31" s="54"/>
      <c r="E31" s="57" t="s">
        <v>138</v>
      </c>
      <c r="F31" s="53" t="s">
        <v>73</v>
      </c>
      <c r="G31" s="50">
        <v>21400</v>
      </c>
      <c r="H31" s="50">
        <v>16443</v>
      </c>
      <c r="I31" s="51">
        <f>G31-H31</f>
        <v>4957</v>
      </c>
    </row>
    <row r="32" spans="1:9" ht="30.75" customHeight="1">
      <c r="A32" s="56" t="s">
        <v>115</v>
      </c>
      <c r="B32" s="36"/>
      <c r="C32" s="36"/>
      <c r="D32" s="54"/>
      <c r="E32" s="53" t="s">
        <v>116</v>
      </c>
      <c r="F32" s="53"/>
      <c r="G32" s="50"/>
      <c r="H32" s="50"/>
      <c r="I32" s="51"/>
    </row>
    <row r="33" spans="1:9" ht="26.25" customHeight="1">
      <c r="A33" s="56" t="s">
        <v>86</v>
      </c>
      <c r="B33" s="36">
        <v>1</v>
      </c>
      <c r="C33" s="36">
        <v>180</v>
      </c>
      <c r="D33" s="54"/>
      <c r="E33" s="57" t="str">
        <f>IF(ISBLANK(F33),"",REPLACE(F33,1,3,"000"))</f>
        <v>00011701050100000180</v>
      </c>
      <c r="F33" s="53" t="s">
        <v>74</v>
      </c>
      <c r="G33" s="50"/>
      <c r="H33" s="50"/>
      <c r="I33" s="51"/>
    </row>
    <row r="34" spans="1:9" ht="48.75" customHeight="1">
      <c r="A34" s="56" t="s">
        <v>144</v>
      </c>
      <c r="B34" s="36"/>
      <c r="C34" s="36"/>
      <c r="D34" s="54"/>
      <c r="E34" s="57" t="s">
        <v>143</v>
      </c>
      <c r="F34" s="53"/>
      <c r="G34" s="50"/>
      <c r="H34" s="50"/>
      <c r="I34" s="51"/>
    </row>
    <row r="35" spans="1:9" ht="35.25" customHeight="1">
      <c r="A35" s="56" t="s">
        <v>87</v>
      </c>
      <c r="B35" s="36">
        <v>1</v>
      </c>
      <c r="C35" s="36">
        <v>151</v>
      </c>
      <c r="D35" s="54"/>
      <c r="E35" s="57" t="str">
        <f>IF(ISBLANK(F35),"",REPLACE(F35,1,3,"810"))</f>
        <v>81020201001100101151</v>
      </c>
      <c r="F35" s="53" t="s">
        <v>75</v>
      </c>
      <c r="G35" s="50">
        <v>2256420</v>
      </c>
      <c r="H35" s="50">
        <v>2256420</v>
      </c>
      <c r="I35" s="51">
        <f aca="true" t="shared" si="1" ref="I35:I42">G35-H35</f>
        <v>0</v>
      </c>
    </row>
    <row r="36" spans="1:9" ht="32.25" customHeight="1">
      <c r="A36" s="56" t="s">
        <v>88</v>
      </c>
      <c r="B36" s="36">
        <v>1</v>
      </c>
      <c r="C36" s="36">
        <v>151</v>
      </c>
      <c r="D36" s="54"/>
      <c r="E36" s="57" t="str">
        <f>IF(ISBLANK(F36),"",REPLACE(F36,1,3,"810"))</f>
        <v>81020201001100102151</v>
      </c>
      <c r="F36" s="53" t="s">
        <v>76</v>
      </c>
      <c r="G36" s="50">
        <v>327444</v>
      </c>
      <c r="H36" s="50">
        <v>191009</v>
      </c>
      <c r="I36" s="51">
        <f t="shared" si="1"/>
        <v>136435</v>
      </c>
    </row>
    <row r="37" spans="1:9" ht="23.25" customHeight="1">
      <c r="A37" s="56" t="s">
        <v>89</v>
      </c>
      <c r="B37" s="36">
        <v>1</v>
      </c>
      <c r="C37" s="36">
        <v>151</v>
      </c>
      <c r="D37" s="54"/>
      <c r="E37" s="57" t="str">
        <f>IF(ISBLANK(F37),"",REPLACE(F37,1,3,"810"))</f>
        <v>81020203015100000151</v>
      </c>
      <c r="F37" s="53" t="s">
        <v>77</v>
      </c>
      <c r="G37" s="50">
        <v>58510</v>
      </c>
      <c r="H37" s="50">
        <v>58510</v>
      </c>
      <c r="I37" s="51">
        <f t="shared" si="1"/>
        <v>0</v>
      </c>
    </row>
    <row r="38" spans="1:9" ht="31.5" customHeight="1">
      <c r="A38" s="56" t="s">
        <v>147</v>
      </c>
      <c r="B38" s="36">
        <v>1</v>
      </c>
      <c r="C38" s="36">
        <v>151</v>
      </c>
      <c r="D38" s="54"/>
      <c r="E38" s="53" t="s">
        <v>148</v>
      </c>
      <c r="F38" s="53" t="s">
        <v>78</v>
      </c>
      <c r="G38" s="50">
        <v>2389030</v>
      </c>
      <c r="H38" s="50">
        <v>300000</v>
      </c>
      <c r="I38" s="51">
        <f>G38-H38</f>
        <v>2089030</v>
      </c>
    </row>
    <row r="39" spans="1:9" ht="34.5" customHeight="1">
      <c r="A39" s="56" t="s">
        <v>136</v>
      </c>
      <c r="B39" s="36"/>
      <c r="C39" s="36"/>
      <c r="D39" s="54"/>
      <c r="E39" s="53" t="s">
        <v>137</v>
      </c>
      <c r="F39" s="53"/>
      <c r="G39" s="50">
        <v>4400</v>
      </c>
      <c r="H39" s="50">
        <v>0</v>
      </c>
      <c r="I39" s="51">
        <f t="shared" si="1"/>
        <v>4400</v>
      </c>
    </row>
    <row r="40" spans="1:9" ht="57" customHeight="1">
      <c r="A40" s="56" t="s">
        <v>182</v>
      </c>
      <c r="B40" s="36"/>
      <c r="C40" s="36"/>
      <c r="D40" s="54"/>
      <c r="E40" s="53" t="s">
        <v>181</v>
      </c>
      <c r="F40" s="53"/>
      <c r="G40" s="50">
        <v>8221</v>
      </c>
      <c r="H40" s="50">
        <v>8221</v>
      </c>
      <c r="I40" s="51">
        <f t="shared" si="1"/>
        <v>0</v>
      </c>
    </row>
    <row r="41" spans="1:9" ht="32.25" customHeight="1">
      <c r="A41" s="56" t="s">
        <v>133</v>
      </c>
      <c r="B41" s="36"/>
      <c r="C41" s="36"/>
      <c r="D41" s="54"/>
      <c r="E41" s="53" t="s">
        <v>178</v>
      </c>
      <c r="F41" s="53"/>
      <c r="G41" s="50">
        <v>714290</v>
      </c>
      <c r="H41" s="50">
        <v>93550</v>
      </c>
      <c r="I41" s="51">
        <f t="shared" si="1"/>
        <v>620740</v>
      </c>
    </row>
    <row r="42" spans="1:9" ht="12.75" customHeight="1">
      <c r="A42" s="56" t="s">
        <v>90</v>
      </c>
      <c r="B42" s="36"/>
      <c r="C42" s="36"/>
      <c r="D42" s="54"/>
      <c r="E42" s="53" t="s">
        <v>132</v>
      </c>
      <c r="F42" s="53"/>
      <c r="G42" s="50">
        <v>1200</v>
      </c>
      <c r="H42" s="50">
        <v>90</v>
      </c>
      <c r="I42" s="51">
        <f t="shared" si="1"/>
        <v>1110</v>
      </c>
    </row>
    <row r="43" spans="1:9" ht="12.75" customHeight="1">
      <c r="A43" s="56" t="s">
        <v>149</v>
      </c>
      <c r="B43" s="36"/>
      <c r="C43" s="36"/>
      <c r="D43" s="54"/>
      <c r="E43" s="53" t="s">
        <v>150</v>
      </c>
      <c r="F43" s="53"/>
      <c r="G43" s="50">
        <v>0</v>
      </c>
      <c r="H43" s="50">
        <v>0</v>
      </c>
      <c r="I43" s="51">
        <f>G43-H43</f>
        <v>0</v>
      </c>
    </row>
    <row r="44" spans="1:9" ht="12.75" customHeight="1">
      <c r="A44" s="36"/>
      <c r="B44" s="36"/>
      <c r="C44" s="36"/>
      <c r="D44" s="39"/>
      <c r="E44" s="25"/>
      <c r="F44" s="25"/>
      <c r="G44" s="25"/>
      <c r="H44" s="25"/>
      <c r="I44" s="25"/>
    </row>
    <row r="45" spans="1:9" ht="22.5" customHeight="1">
      <c r="A45" s="36"/>
      <c r="B45" s="36"/>
      <c r="C45" s="36"/>
      <c r="D45" s="39"/>
      <c r="E45" s="25"/>
      <c r="F45" s="25"/>
      <c r="G45" s="25"/>
      <c r="H45" s="25"/>
      <c r="I45" s="25"/>
    </row>
    <row r="46" spans="1:9" ht="11.25" customHeight="1">
      <c r="A46" s="36"/>
      <c r="B46" s="36"/>
      <c r="C46" s="36"/>
      <c r="D46" s="39"/>
      <c r="E46" s="25"/>
      <c r="F46" s="25"/>
      <c r="G46" s="25"/>
      <c r="H46" s="25"/>
      <c r="I46" s="25"/>
    </row>
    <row r="47" spans="1:9" ht="11.25" customHeight="1">
      <c r="A47" s="36"/>
      <c r="B47" s="36"/>
      <c r="C47" s="36"/>
      <c r="D47" s="39"/>
      <c r="E47" s="25"/>
      <c r="F47" s="25"/>
      <c r="G47" s="25"/>
      <c r="H47" s="25"/>
      <c r="I47" s="25"/>
    </row>
    <row r="48" spans="1:7" ht="11.25" customHeight="1">
      <c r="A48" s="12"/>
      <c r="B48" s="12"/>
      <c r="C48" s="12"/>
      <c r="D48" s="12"/>
      <c r="E48" s="23"/>
      <c r="F48" s="23"/>
      <c r="G48" s="41"/>
    </row>
    <row r="49" spans="1:7" ht="11.25" customHeight="1">
      <c r="A49" s="12"/>
      <c r="B49" s="12"/>
      <c r="C49" s="12"/>
      <c r="D49" s="12"/>
      <c r="E49" s="23"/>
      <c r="F49" s="23"/>
      <c r="G49" s="41"/>
    </row>
    <row r="50" spans="1:7" ht="11.25" customHeight="1">
      <c r="A50" s="12"/>
      <c r="B50" s="12"/>
      <c r="C50" s="12"/>
      <c r="D50" s="12"/>
      <c r="E50" s="23"/>
      <c r="F50" s="23"/>
      <c r="G50" s="41"/>
    </row>
    <row r="51" spans="1:7" ht="11.25" customHeight="1">
      <c r="A51" s="12"/>
      <c r="B51" s="12"/>
      <c r="C51" s="12"/>
      <c r="D51" s="12"/>
      <c r="E51" s="23"/>
      <c r="F51" s="23"/>
      <c r="G51" s="41"/>
    </row>
    <row r="52" spans="1:7" ht="11.25" customHeight="1">
      <c r="A52" s="12"/>
      <c r="B52" s="12"/>
      <c r="C52" s="12"/>
      <c r="D52" s="12"/>
      <c r="E52" s="23"/>
      <c r="F52" s="23"/>
      <c r="G52" s="41"/>
    </row>
    <row r="53" spans="1:7" ht="11.25" customHeight="1">
      <c r="A53" s="12"/>
      <c r="B53" s="12"/>
      <c r="C53" s="12"/>
      <c r="D53" s="12"/>
      <c r="E53" s="23"/>
      <c r="F53" s="23"/>
      <c r="G53" s="41"/>
    </row>
    <row r="54" spans="1:7" ht="11.25" customHeight="1">
      <c r="A54" s="12"/>
      <c r="B54" s="12"/>
      <c r="C54" s="12"/>
      <c r="D54" s="12"/>
      <c r="E54" s="23"/>
      <c r="F54" s="23"/>
      <c r="G54" s="41"/>
    </row>
    <row r="55" spans="1:7" ht="11.25" customHeight="1">
      <c r="A55" s="12"/>
      <c r="B55" s="12"/>
      <c r="C55" s="12"/>
      <c r="D55" s="12"/>
      <c r="E55" s="23"/>
      <c r="F55" s="23"/>
      <c r="G55" s="41"/>
    </row>
    <row r="56" spans="1:7" ht="11.25" customHeight="1">
      <c r="A56" s="12"/>
      <c r="B56" s="12"/>
      <c r="C56" s="12"/>
      <c r="D56" s="12"/>
      <c r="E56" s="23"/>
      <c r="F56" s="23"/>
      <c r="G56" s="41"/>
    </row>
    <row r="57" spans="1:7" ht="11.25" customHeight="1">
      <c r="A57" s="12"/>
      <c r="B57" s="12"/>
      <c r="C57" s="12"/>
      <c r="D57" s="12"/>
      <c r="E57" s="23"/>
      <c r="F57" s="23"/>
      <c r="G57" s="41"/>
    </row>
    <row r="58" spans="1:7" ht="11.25" customHeight="1">
      <c r="A58" s="12"/>
      <c r="B58" s="12"/>
      <c r="C58" s="12"/>
      <c r="D58" s="12"/>
      <c r="E58" s="23"/>
      <c r="F58" s="23"/>
      <c r="G58" s="41"/>
    </row>
    <row r="59" spans="1:7" ht="11.25" customHeight="1">
      <c r="A59" s="12"/>
      <c r="B59" s="12"/>
      <c r="C59" s="12"/>
      <c r="D59" s="12"/>
      <c r="E59" s="23"/>
      <c r="F59" s="23"/>
      <c r="G59" s="41"/>
    </row>
    <row r="60" spans="1:7" ht="11.25" customHeight="1">
      <c r="A60" s="12"/>
      <c r="B60" s="12"/>
      <c r="C60" s="12"/>
      <c r="D60" s="12"/>
      <c r="E60" s="23"/>
      <c r="F60" s="23"/>
      <c r="G60" s="41"/>
    </row>
    <row r="61" spans="1:7" ht="11.25" customHeight="1">
      <c r="A61" s="12"/>
      <c r="B61" s="12"/>
      <c r="C61" s="12"/>
      <c r="D61" s="12"/>
      <c r="E61" s="23"/>
      <c r="F61" s="23"/>
      <c r="G61" s="41"/>
    </row>
    <row r="62" spans="1:7" ht="11.25" customHeight="1">
      <c r="A62" s="12"/>
      <c r="B62" s="12"/>
      <c r="C62" s="12"/>
      <c r="D62" s="12"/>
      <c r="E62" s="23"/>
      <c r="F62" s="23"/>
      <c r="G62" s="41"/>
    </row>
    <row r="63" spans="1:7" ht="11.25" customHeight="1">
      <c r="A63" s="12"/>
      <c r="B63" s="12"/>
      <c r="C63" s="12"/>
      <c r="D63" s="12"/>
      <c r="E63" s="23"/>
      <c r="F63" s="23"/>
      <c r="G63" s="41"/>
    </row>
    <row r="64" spans="1:7" ht="11.25" customHeight="1">
      <c r="A64" s="12"/>
      <c r="B64" s="12"/>
      <c r="C64" s="12"/>
      <c r="D64" s="12"/>
      <c r="E64" s="23"/>
      <c r="F64" s="23"/>
      <c r="G64" s="41"/>
    </row>
    <row r="65" spans="1:7" ht="11.25" customHeight="1">
      <c r="A65" s="12"/>
      <c r="B65" s="12"/>
      <c r="C65" s="12"/>
      <c r="D65" s="12"/>
      <c r="E65" s="23"/>
      <c r="F65" s="23"/>
      <c r="G65" s="41"/>
    </row>
    <row r="66" spans="1:7" ht="23.25" customHeight="1">
      <c r="A66" s="12"/>
      <c r="B66" s="12"/>
      <c r="C66" s="12"/>
      <c r="D66" s="12"/>
      <c r="E66" s="23"/>
      <c r="F66" s="23"/>
      <c r="G66" s="41"/>
    </row>
    <row r="67" spans="1:7" ht="9.75" customHeight="1">
      <c r="A67" s="12"/>
      <c r="B67" s="12"/>
      <c r="C67" s="12"/>
      <c r="D67" s="12"/>
      <c r="E67" s="23"/>
      <c r="F67" s="23"/>
      <c r="G67" s="41"/>
    </row>
    <row r="68" spans="1:3" ht="12.75" customHeight="1">
      <c r="A68" s="12"/>
      <c r="B68" s="12"/>
      <c r="C68" s="12"/>
    </row>
    <row r="70" spans="1:6" ht="12.75">
      <c r="A70" s="23"/>
      <c r="B70" s="23"/>
      <c r="C70" s="23"/>
      <c r="D70" s="23"/>
      <c r="E70" s="3"/>
      <c r="F70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9">
      <selection activeCell="G19" sqref="G19"/>
    </sheetView>
  </sheetViews>
  <sheetFormatPr defaultColWidth="9.00390625" defaultRowHeight="12.75"/>
  <cols>
    <col min="1" max="1" width="24.875" style="0" customWidth="1"/>
    <col min="2" max="2" width="4.00390625" style="0" hidden="1" customWidth="1"/>
    <col min="3" max="3" width="4.875" style="0" customWidth="1"/>
    <col min="4" max="4" width="20.75390625" style="0" customWidth="1"/>
    <col min="5" max="5" width="18.625" style="0" hidden="1" customWidth="1"/>
    <col min="6" max="6" width="20.625" style="0" customWidth="1"/>
    <col min="7" max="7" width="14.875" style="0" customWidth="1"/>
    <col min="8" max="8" width="13.125" style="0" customWidth="1"/>
  </cols>
  <sheetData>
    <row r="1" spans="3:8" ht="14.25" customHeight="1">
      <c r="C1" s="29" t="s">
        <v>38</v>
      </c>
      <c r="D1" s="12"/>
      <c r="E1" s="12"/>
      <c r="G1" s="11" t="s">
        <v>30</v>
      </c>
      <c r="H1" s="11"/>
    </row>
    <row r="2" spans="1:8" ht="9" customHeight="1">
      <c r="A2" s="28"/>
      <c r="B2" s="28"/>
      <c r="C2" s="28"/>
      <c r="D2" s="15"/>
      <c r="E2" s="15"/>
      <c r="F2" s="16"/>
      <c r="G2" s="16"/>
      <c r="H2" s="16"/>
    </row>
    <row r="3" spans="1:8" ht="12.75">
      <c r="A3" s="8"/>
      <c r="B3" s="8"/>
      <c r="C3" s="8" t="s">
        <v>9</v>
      </c>
      <c r="D3" s="70" t="s">
        <v>57</v>
      </c>
      <c r="E3" s="8"/>
      <c r="F3" s="6" t="s">
        <v>48</v>
      </c>
      <c r="G3" s="44"/>
      <c r="H3" s="42" t="s">
        <v>3</v>
      </c>
    </row>
    <row r="4" spans="1:8" ht="12.75">
      <c r="A4" s="7"/>
      <c r="B4" s="7"/>
      <c r="C4" s="8" t="s">
        <v>10</v>
      </c>
      <c r="D4" s="71"/>
      <c r="E4" s="26"/>
      <c r="F4" s="6" t="s">
        <v>47</v>
      </c>
      <c r="G4" s="26" t="s">
        <v>35</v>
      </c>
      <c r="H4" s="18" t="s">
        <v>4</v>
      </c>
    </row>
    <row r="5" spans="1:8" ht="11.25" customHeight="1">
      <c r="A5" s="8" t="s">
        <v>6</v>
      </c>
      <c r="B5" s="8"/>
      <c r="C5" s="8" t="s">
        <v>11</v>
      </c>
      <c r="D5" s="72"/>
      <c r="E5" s="8"/>
      <c r="F5" s="6" t="s">
        <v>4</v>
      </c>
      <c r="G5" s="6"/>
      <c r="H5" s="18"/>
    </row>
    <row r="6" spans="1:8" ht="13.5" thickBot="1">
      <c r="A6" s="4">
        <v>1</v>
      </c>
      <c r="B6" s="48"/>
      <c r="C6" s="10">
        <v>2</v>
      </c>
      <c r="D6" s="10">
        <v>3</v>
      </c>
      <c r="E6" s="10"/>
      <c r="F6" s="5" t="s">
        <v>2</v>
      </c>
      <c r="G6" s="5" t="s">
        <v>39</v>
      </c>
      <c r="H6" s="19" t="s">
        <v>40</v>
      </c>
    </row>
    <row r="7" spans="1:8" ht="15" customHeight="1">
      <c r="A7" s="31" t="s">
        <v>8</v>
      </c>
      <c r="B7" s="36"/>
      <c r="C7" s="34" t="s">
        <v>14</v>
      </c>
      <c r="D7" s="35" t="s">
        <v>24</v>
      </c>
      <c r="E7" s="58"/>
      <c r="F7" s="65">
        <f>F8</f>
        <v>6176527.05</v>
      </c>
      <c r="G7" s="66">
        <f>G8</f>
        <v>3043513.29</v>
      </c>
      <c r="H7" s="67">
        <f>H8</f>
        <v>3133013.76</v>
      </c>
    </row>
    <row r="8" spans="1:8" ht="12.75">
      <c r="A8" s="56" t="s">
        <v>7</v>
      </c>
      <c r="B8" s="36">
        <v>2</v>
      </c>
      <c r="C8" s="54"/>
      <c r="D8" s="59">
        <f>IF(ISBLANK(E8),"",CONCATENATE("000",E8))</f>
      </c>
      <c r="E8" s="53"/>
      <c r="F8" s="65">
        <f>F9+F10+F11+F12+F13+F14+F15+F16+F17+F18+F19+F20+F22+F23+F24+F25+F26+F27+F28+F29+F30+F31+F32+F33+F34+F21</f>
        <v>6176527.05</v>
      </c>
      <c r="G8" s="66">
        <f>G9+G10+G11+G12+G13+G14+G15+G16+G17+G18+G19+G20+G22+G23+G24+G25+G26+G27+G28+G29+G30+G31+G32+G33+G34+G21</f>
        <v>3043513.29</v>
      </c>
      <c r="H8" s="67">
        <f>IF(ISNUMBER(F8),F8,0)-IF(ISNUMBER(G8),G8,0)</f>
        <v>3133013.76</v>
      </c>
    </row>
    <row r="9" spans="1:8" ht="24">
      <c r="A9" s="56" t="s">
        <v>105</v>
      </c>
      <c r="B9" s="36">
        <v>2</v>
      </c>
      <c r="C9" s="54"/>
      <c r="D9" s="64" t="s">
        <v>154</v>
      </c>
      <c r="E9" s="53" t="s">
        <v>91</v>
      </c>
      <c r="F9" s="66">
        <v>398700</v>
      </c>
      <c r="G9" s="66">
        <v>198891.82</v>
      </c>
      <c r="H9" s="67">
        <f aca="true" t="shared" si="0" ref="H9:H16">IF(ISNUMBER(F9),F9,0)-IF(ISNUMBER(G9),G9,0)</f>
        <v>199808.18</v>
      </c>
    </row>
    <row r="10" spans="1:8" ht="24">
      <c r="A10" s="56" t="s">
        <v>106</v>
      </c>
      <c r="B10" s="36">
        <v>2</v>
      </c>
      <c r="C10" s="54"/>
      <c r="D10" s="64" t="s">
        <v>153</v>
      </c>
      <c r="E10" s="53" t="s">
        <v>92</v>
      </c>
      <c r="F10" s="66">
        <v>74000</v>
      </c>
      <c r="G10" s="66">
        <v>54297.48</v>
      </c>
      <c r="H10" s="67">
        <f t="shared" si="0"/>
        <v>19702.519999999997</v>
      </c>
    </row>
    <row r="11" spans="1:8" ht="24">
      <c r="A11" s="56" t="s">
        <v>105</v>
      </c>
      <c r="B11" s="36">
        <v>2</v>
      </c>
      <c r="C11" s="54"/>
      <c r="D11" s="64" t="s">
        <v>155</v>
      </c>
      <c r="E11" s="53" t="s">
        <v>93</v>
      </c>
      <c r="F11" s="66">
        <v>511122.82</v>
      </c>
      <c r="G11" s="66">
        <v>417764.59</v>
      </c>
      <c r="H11" s="67">
        <f t="shared" si="0"/>
        <v>93358.22999999998</v>
      </c>
    </row>
    <row r="12" spans="1:8" ht="24.75" customHeight="1">
      <c r="A12" s="56" t="s">
        <v>106</v>
      </c>
      <c r="B12" s="36">
        <v>2</v>
      </c>
      <c r="C12" s="54"/>
      <c r="D12" s="64" t="s">
        <v>156</v>
      </c>
      <c r="E12" s="53" t="s">
        <v>94</v>
      </c>
      <c r="F12" s="66">
        <v>174252.78</v>
      </c>
      <c r="G12" s="66">
        <v>109335.65</v>
      </c>
      <c r="H12" s="67">
        <f t="shared" si="0"/>
        <v>64917.130000000005</v>
      </c>
    </row>
    <row r="13" spans="1:8" ht="24">
      <c r="A13" s="56" t="s">
        <v>107</v>
      </c>
      <c r="B13" s="36">
        <v>2</v>
      </c>
      <c r="C13" s="54"/>
      <c r="D13" s="64" t="s">
        <v>157</v>
      </c>
      <c r="E13" s="53" t="s">
        <v>95</v>
      </c>
      <c r="F13" s="66">
        <v>13400</v>
      </c>
      <c r="G13" s="66">
        <v>9424.91</v>
      </c>
      <c r="H13" s="67">
        <f>IF(ISNUMBER(F13),F13,0)-IF(ISNUMBER(G13),G13,0)</f>
        <v>3975.09</v>
      </c>
    </row>
    <row r="14" spans="1:8" ht="24">
      <c r="A14" s="56" t="s">
        <v>173</v>
      </c>
      <c r="B14" s="36">
        <v>2</v>
      </c>
      <c r="C14" s="54"/>
      <c r="D14" s="64" t="s">
        <v>158</v>
      </c>
      <c r="E14" s="53" t="s">
        <v>96</v>
      </c>
      <c r="F14" s="66">
        <v>298092.05</v>
      </c>
      <c r="G14" s="66">
        <v>159839.73</v>
      </c>
      <c r="H14" s="67">
        <f t="shared" si="0"/>
        <v>138252.31999999998</v>
      </c>
    </row>
    <row r="15" spans="1:8" ht="24">
      <c r="A15" s="56" t="s">
        <v>108</v>
      </c>
      <c r="B15" s="36">
        <v>2</v>
      </c>
      <c r="C15" s="54"/>
      <c r="D15" s="64" t="s">
        <v>159</v>
      </c>
      <c r="E15" s="53" t="s">
        <v>97</v>
      </c>
      <c r="F15" s="66">
        <v>1100</v>
      </c>
      <c r="G15" s="66">
        <v>510.92</v>
      </c>
      <c r="H15" s="67">
        <f>IF(ISNUMBER(F15),F15,0)-IF(ISNUMBER(G15),G15,0)</f>
        <v>589.0799999999999</v>
      </c>
    </row>
    <row r="16" spans="1:8" ht="18.75" customHeight="1">
      <c r="A16" s="56" t="s">
        <v>108</v>
      </c>
      <c r="B16" s="36">
        <v>2</v>
      </c>
      <c r="C16" s="54"/>
      <c r="D16" s="64" t="s">
        <v>174</v>
      </c>
      <c r="E16" s="53" t="s">
        <v>97</v>
      </c>
      <c r="F16" s="66">
        <v>400</v>
      </c>
      <c r="G16" s="66">
        <v>229.46</v>
      </c>
      <c r="H16" s="67">
        <f t="shared" si="0"/>
        <v>170.54</v>
      </c>
    </row>
    <row r="17" spans="1:8" ht="24">
      <c r="A17" s="56" t="s">
        <v>105</v>
      </c>
      <c r="B17" s="36"/>
      <c r="C17" s="54"/>
      <c r="D17" s="64" t="s">
        <v>160</v>
      </c>
      <c r="E17" s="53"/>
      <c r="F17" s="66">
        <v>75526.4</v>
      </c>
      <c r="G17" s="66">
        <v>37524.46</v>
      </c>
      <c r="H17" s="67">
        <f aca="true" t="shared" si="1" ref="H17:H23">IF(ISNUMBER(F17),F17,0)-IF(ISNUMBER(G17),G17,0)</f>
        <v>38001.939999999995</v>
      </c>
    </row>
    <row r="18" spans="1:8" ht="24">
      <c r="A18" s="56" t="s">
        <v>106</v>
      </c>
      <c r="B18" s="36"/>
      <c r="C18" s="54"/>
      <c r="D18" s="64" t="s">
        <v>161</v>
      </c>
      <c r="E18" s="53"/>
      <c r="F18" s="66">
        <v>10000</v>
      </c>
      <c r="G18" s="66">
        <v>10000</v>
      </c>
      <c r="H18" s="67">
        <f t="shared" si="1"/>
        <v>0</v>
      </c>
    </row>
    <row r="19" spans="1:8" ht="24">
      <c r="A19" s="56" t="s">
        <v>130</v>
      </c>
      <c r="B19" s="36"/>
      <c r="C19" s="54"/>
      <c r="D19" s="64" t="s">
        <v>162</v>
      </c>
      <c r="E19" s="53"/>
      <c r="F19" s="66">
        <v>10000</v>
      </c>
      <c r="G19" s="66"/>
      <c r="H19" s="67">
        <f t="shared" si="1"/>
        <v>10000</v>
      </c>
    </row>
    <row r="20" spans="1:8" ht="24">
      <c r="A20" s="56" t="s">
        <v>109</v>
      </c>
      <c r="B20" s="36">
        <v>2</v>
      </c>
      <c r="C20" s="54"/>
      <c r="D20" s="64" t="s">
        <v>163</v>
      </c>
      <c r="E20" s="53" t="s">
        <v>98</v>
      </c>
      <c r="F20" s="66">
        <v>1200</v>
      </c>
      <c r="G20" s="66"/>
      <c r="H20" s="67">
        <f t="shared" si="1"/>
        <v>1200</v>
      </c>
    </row>
    <row r="21" spans="1:8" ht="33.75" customHeight="1">
      <c r="A21" s="56" t="s">
        <v>129</v>
      </c>
      <c r="B21" s="36"/>
      <c r="C21" s="54"/>
      <c r="D21" s="64" t="s">
        <v>164</v>
      </c>
      <c r="E21" s="53"/>
      <c r="F21" s="66">
        <v>60000</v>
      </c>
      <c r="G21" s="66">
        <v>41681.91</v>
      </c>
      <c r="H21" s="67">
        <f>IF(ISNUMBER(F21),F21,0)-IF(ISNUMBER(G21),G21,0)</f>
        <v>18318.089999999997</v>
      </c>
    </row>
    <row r="22" spans="1:8" ht="32.25" customHeight="1">
      <c r="A22" s="56" t="s">
        <v>183</v>
      </c>
      <c r="B22" s="36"/>
      <c r="C22" s="54"/>
      <c r="D22" s="64" t="s">
        <v>184</v>
      </c>
      <c r="E22" s="53"/>
      <c r="F22" s="66">
        <v>8221</v>
      </c>
      <c r="G22" s="66"/>
      <c r="H22" s="67">
        <f t="shared" si="1"/>
        <v>8221</v>
      </c>
    </row>
    <row r="23" spans="1:8" ht="19.5" customHeight="1">
      <c r="A23" s="56" t="s">
        <v>131</v>
      </c>
      <c r="B23" s="36"/>
      <c r="C23" s="54"/>
      <c r="D23" s="64" t="s">
        <v>165</v>
      </c>
      <c r="E23" s="53"/>
      <c r="F23" s="66">
        <v>10000</v>
      </c>
      <c r="G23" s="66"/>
      <c r="H23" s="67">
        <f t="shared" si="1"/>
        <v>10000</v>
      </c>
    </row>
    <row r="24" spans="1:8" ht="34.5" customHeight="1">
      <c r="A24" s="56" t="s">
        <v>177</v>
      </c>
      <c r="B24" s="36"/>
      <c r="C24" s="54"/>
      <c r="D24" s="64" t="s">
        <v>176</v>
      </c>
      <c r="E24" s="53"/>
      <c r="F24" s="66">
        <v>714290</v>
      </c>
      <c r="G24" s="66">
        <v>69940</v>
      </c>
      <c r="H24" s="67">
        <f>F24-G24</f>
        <v>644350</v>
      </c>
    </row>
    <row r="25" spans="1:8" ht="24">
      <c r="A25" s="56" t="s">
        <v>134</v>
      </c>
      <c r="B25" s="36"/>
      <c r="C25" s="54"/>
      <c r="D25" s="64" t="s">
        <v>166</v>
      </c>
      <c r="E25" s="53"/>
      <c r="F25" s="66">
        <v>68100</v>
      </c>
      <c r="G25" s="66">
        <v>8399</v>
      </c>
      <c r="H25" s="67">
        <f>F25-G25</f>
        <v>59701</v>
      </c>
    </row>
    <row r="26" spans="1:8" ht="24">
      <c r="A26" s="56" t="s">
        <v>105</v>
      </c>
      <c r="B26" s="36">
        <v>2</v>
      </c>
      <c r="C26" s="54"/>
      <c r="D26" s="64" t="s">
        <v>167</v>
      </c>
      <c r="E26" s="53" t="s">
        <v>99</v>
      </c>
      <c r="F26" s="66">
        <v>39249.52</v>
      </c>
      <c r="G26" s="66">
        <v>22890</v>
      </c>
      <c r="H26" s="67">
        <f>IF(ISNUMBER(F26),F26,0)-IF(ISNUMBER(G26),G26,0)</f>
        <v>16359.519999999997</v>
      </c>
    </row>
    <row r="27" spans="1:8" ht="11.25" customHeight="1">
      <c r="A27" s="56" t="s">
        <v>106</v>
      </c>
      <c r="B27" s="36">
        <v>2</v>
      </c>
      <c r="C27" s="54"/>
      <c r="D27" s="64" t="s">
        <v>168</v>
      </c>
      <c r="E27" s="53" t="s">
        <v>100</v>
      </c>
      <c r="F27" s="66">
        <v>11850.48</v>
      </c>
      <c r="G27" s="66">
        <v>6912.78</v>
      </c>
      <c r="H27" s="67">
        <f>IF(ISNUMBER(F27),F27,0)-IF(ISNUMBER(G27),G27,0)</f>
        <v>4937.7</v>
      </c>
    </row>
    <row r="28" spans="1:8" ht="18" customHeight="1">
      <c r="A28" s="56" t="s">
        <v>173</v>
      </c>
      <c r="B28" s="36">
        <v>2</v>
      </c>
      <c r="C28" s="54"/>
      <c r="D28" s="64" t="s">
        <v>169</v>
      </c>
      <c r="E28" s="53" t="s">
        <v>101</v>
      </c>
      <c r="F28" s="66">
        <v>7410</v>
      </c>
      <c r="G28" s="66"/>
      <c r="H28" s="67">
        <f>IF(ISNUMBER(F28),F28,0)-IF(ISNUMBER(G28),G28,0)</f>
        <v>7410</v>
      </c>
    </row>
    <row r="29" spans="1:8" ht="24">
      <c r="A29" s="56" t="s">
        <v>173</v>
      </c>
      <c r="B29" s="36">
        <v>2</v>
      </c>
      <c r="C29" s="54"/>
      <c r="D29" s="64" t="s">
        <v>170</v>
      </c>
      <c r="E29" s="53" t="s">
        <v>102</v>
      </c>
      <c r="F29" s="66">
        <v>428120</v>
      </c>
      <c r="G29" s="66">
        <v>296715.91</v>
      </c>
      <c r="H29" s="67">
        <f>IF(ISNUMBER(F29),F29,0)-IF(ISNUMBER(G29),G29,0)</f>
        <v>131404.09000000003</v>
      </c>
    </row>
    <row r="30" spans="1:8" ht="24">
      <c r="A30" s="56" t="s">
        <v>108</v>
      </c>
      <c r="B30" s="36"/>
      <c r="C30" s="54"/>
      <c r="D30" s="64" t="s">
        <v>171</v>
      </c>
      <c r="E30" s="53"/>
      <c r="F30" s="66">
        <v>7800</v>
      </c>
      <c r="G30" s="66">
        <v>6516.01</v>
      </c>
      <c r="H30" s="67">
        <v>0</v>
      </c>
    </row>
    <row r="31" spans="1:8" ht="24">
      <c r="A31" s="56" t="s">
        <v>108</v>
      </c>
      <c r="B31" s="36"/>
      <c r="C31" s="54"/>
      <c r="D31" s="64" t="s">
        <v>175</v>
      </c>
      <c r="E31" s="53"/>
      <c r="F31" s="66">
        <v>200</v>
      </c>
      <c r="G31" s="66">
        <v>130.04</v>
      </c>
      <c r="H31" s="67">
        <v>0</v>
      </c>
    </row>
    <row r="32" spans="1:8" ht="24">
      <c r="A32" s="56" t="s">
        <v>173</v>
      </c>
      <c r="B32" s="36">
        <v>2</v>
      </c>
      <c r="C32" s="54"/>
      <c r="D32" s="64" t="s">
        <v>172</v>
      </c>
      <c r="E32" s="53" t="s">
        <v>103</v>
      </c>
      <c r="F32" s="66">
        <v>242720</v>
      </c>
      <c r="G32" s="66">
        <v>140508.62</v>
      </c>
      <c r="H32" s="67">
        <f>IF(ISNUMBER(F32),F32,0)-IF(ISNUMBER(G32),G32,0)</f>
        <v>102211.38</v>
      </c>
    </row>
    <row r="33" spans="1:8" ht="24">
      <c r="A33" s="56"/>
      <c r="B33" s="36"/>
      <c r="C33" s="54"/>
      <c r="D33" s="64" t="s">
        <v>179</v>
      </c>
      <c r="E33" s="53"/>
      <c r="F33" s="66">
        <v>12000</v>
      </c>
      <c r="G33" s="66">
        <v>7000</v>
      </c>
      <c r="H33" s="67">
        <f>F33-G33</f>
        <v>5000</v>
      </c>
    </row>
    <row r="34" spans="1:8" ht="45">
      <c r="A34" s="56" t="s">
        <v>110</v>
      </c>
      <c r="B34" s="36">
        <v>2</v>
      </c>
      <c r="C34" s="54"/>
      <c r="D34" s="64" t="s">
        <v>180</v>
      </c>
      <c r="E34" s="53" t="s">
        <v>104</v>
      </c>
      <c r="F34" s="66">
        <v>2998772</v>
      </c>
      <c r="G34" s="66">
        <v>1445000</v>
      </c>
      <c r="H34" s="67">
        <f>IF(ISNUMBER(F34),F34,0)-IF(ISNUMBER(G34),G34,0)</f>
        <v>1553772</v>
      </c>
    </row>
    <row r="35" spans="1:8" ht="13.5" thickBot="1">
      <c r="A35" s="9"/>
      <c r="B35" s="36"/>
      <c r="C35" s="36"/>
      <c r="D35" s="25"/>
      <c r="E35" s="25"/>
      <c r="F35" s="68"/>
      <c r="G35" s="68"/>
      <c r="H35" s="68"/>
    </row>
    <row r="36" spans="1:8" ht="23.25" thickBot="1">
      <c r="A36" s="32" t="s">
        <v>27</v>
      </c>
      <c r="B36" s="36"/>
      <c r="C36" s="47">
        <v>450</v>
      </c>
      <c r="D36" s="46" t="s">
        <v>24</v>
      </c>
      <c r="E36" s="46"/>
      <c r="F36" s="69">
        <f>Лист1!G15-F7</f>
        <v>-19612.049999999814</v>
      </c>
      <c r="G36" s="69">
        <f>Лист1!H15-G7</f>
        <v>80161.5</v>
      </c>
      <c r="H36" s="69">
        <f>F36-G36</f>
        <v>-99773.54999999981</v>
      </c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selection activeCell="H20" sqref="H20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9.00390625" style="1" customWidth="1"/>
    <col min="7" max="7" width="13.375" style="1" customWidth="1"/>
    <col min="8" max="8" width="13.875" style="0" customWidth="1"/>
  </cols>
  <sheetData>
    <row r="1" ht="12.75">
      <c r="G1" s="37" t="s">
        <v>42</v>
      </c>
    </row>
    <row r="2" spans="1:8" ht="15">
      <c r="A2" s="29" t="s">
        <v>58</v>
      </c>
      <c r="B2" s="29"/>
      <c r="D2" s="12"/>
      <c r="E2" s="12"/>
      <c r="F2" s="11"/>
      <c r="H2" s="37"/>
    </row>
    <row r="3" spans="1:8" ht="11.25" customHeight="1">
      <c r="A3" s="28"/>
      <c r="B3" s="28"/>
      <c r="C3" s="33"/>
      <c r="D3" s="15"/>
      <c r="E3" s="15"/>
      <c r="F3" s="16"/>
      <c r="G3" s="16"/>
      <c r="H3" s="17"/>
    </row>
    <row r="4" spans="1:8" ht="12.75">
      <c r="A4" s="7"/>
      <c r="B4" s="7"/>
      <c r="C4" s="70" t="s">
        <v>62</v>
      </c>
      <c r="D4" s="70" t="s">
        <v>59</v>
      </c>
      <c r="E4" s="8"/>
      <c r="F4" s="73" t="s">
        <v>60</v>
      </c>
      <c r="G4" s="76" t="s">
        <v>35</v>
      </c>
      <c r="H4" s="70" t="s">
        <v>61</v>
      </c>
    </row>
    <row r="5" spans="1:8" ht="10.5" customHeight="1">
      <c r="A5" s="8" t="s">
        <v>6</v>
      </c>
      <c r="B5" s="8"/>
      <c r="C5" s="71"/>
      <c r="D5" s="71"/>
      <c r="E5" s="26"/>
      <c r="F5" s="74"/>
      <c r="G5" s="77"/>
      <c r="H5" s="71"/>
    </row>
    <row r="6" spans="1:8" ht="37.5" customHeight="1">
      <c r="A6" s="8"/>
      <c r="B6" s="8"/>
      <c r="C6" s="72"/>
      <c r="D6" s="72"/>
      <c r="E6" s="8"/>
      <c r="F6" s="75"/>
      <c r="G6" s="78"/>
      <c r="H6" s="72"/>
    </row>
    <row r="7" spans="1:8" ht="9.75" customHeight="1" thickBot="1">
      <c r="A7" s="4">
        <v>1</v>
      </c>
      <c r="B7" s="48"/>
      <c r="C7" s="10">
        <v>2</v>
      </c>
      <c r="D7" s="10">
        <v>3</v>
      </c>
      <c r="E7" s="10"/>
      <c r="F7" s="5" t="s">
        <v>2</v>
      </c>
      <c r="G7" s="5" t="s">
        <v>39</v>
      </c>
      <c r="H7" s="19" t="s">
        <v>40</v>
      </c>
    </row>
    <row r="8" spans="1:8" ht="31.5" customHeight="1">
      <c r="A8" s="52" t="s">
        <v>12</v>
      </c>
      <c r="B8" s="36"/>
      <c r="C8" s="54" t="s">
        <v>15</v>
      </c>
      <c r="D8" s="53" t="s">
        <v>45</v>
      </c>
      <c r="E8" s="53"/>
      <c r="F8" s="49">
        <v>19612.05</v>
      </c>
      <c r="G8" s="50">
        <v>-80161.5</v>
      </c>
      <c r="H8" s="51">
        <f>F8-G8</f>
        <v>99773.55</v>
      </c>
    </row>
    <row r="9" spans="1:8" ht="18" customHeight="1">
      <c r="A9" s="52" t="s">
        <v>18</v>
      </c>
      <c r="B9" s="36"/>
      <c r="C9" s="54"/>
      <c r="D9" s="53"/>
      <c r="E9" s="53"/>
      <c r="F9" s="49"/>
      <c r="G9" s="50"/>
      <c r="H9" s="51"/>
    </row>
    <row r="10" spans="1:8" ht="22.5">
      <c r="A10" s="52" t="s">
        <v>63</v>
      </c>
      <c r="B10" s="36"/>
      <c r="C10" s="54" t="s">
        <v>19</v>
      </c>
      <c r="D10" s="53" t="s">
        <v>45</v>
      </c>
      <c r="E10" s="53"/>
      <c r="F10" s="49">
        <f>F11</f>
        <v>0</v>
      </c>
      <c r="G10" s="50">
        <f>G11</f>
        <v>0</v>
      </c>
      <c r="H10" s="51">
        <f>H11</f>
        <v>0</v>
      </c>
    </row>
    <row r="11" spans="1:8" ht="12.75">
      <c r="A11" s="56" t="s">
        <v>52</v>
      </c>
      <c r="B11" s="36">
        <v>3</v>
      </c>
      <c r="C11" s="54"/>
      <c r="D11" s="57">
        <f>IF(ISBLANK(E11),"",REPLACE(E11,1,3,"000"))</f>
      </c>
      <c r="E11" s="53"/>
      <c r="F11" s="49"/>
      <c r="G11" s="50"/>
      <c r="H11" s="51">
        <f>IF(ISNUMBER(F11),F11,0)-IF(ISNUMBER(G11),G11,0)</f>
        <v>0</v>
      </c>
    </row>
    <row r="12" spans="1:8" ht="21" customHeight="1">
      <c r="A12" s="52" t="s">
        <v>64</v>
      </c>
      <c r="B12" s="36"/>
      <c r="C12" s="54" t="s">
        <v>20</v>
      </c>
      <c r="D12" s="53" t="s">
        <v>45</v>
      </c>
      <c r="E12" s="53"/>
      <c r="F12" s="49"/>
      <c r="G12" s="50"/>
      <c r="H12" s="51"/>
    </row>
    <row r="13" spans="1:8" ht="12" customHeight="1">
      <c r="A13" s="52" t="s">
        <v>17</v>
      </c>
      <c r="B13" s="36"/>
      <c r="C13" s="54"/>
      <c r="D13" s="53"/>
      <c r="E13" s="53"/>
      <c r="F13" s="49"/>
      <c r="G13" s="50"/>
      <c r="H13" s="51"/>
    </row>
    <row r="14" spans="1:8" ht="12.75" customHeight="1">
      <c r="A14" s="52"/>
      <c r="B14" s="36"/>
      <c r="C14" s="54"/>
      <c r="D14" s="53"/>
      <c r="E14" s="53"/>
      <c r="F14" s="49"/>
      <c r="G14" s="50"/>
      <c r="H14" s="51"/>
    </row>
    <row r="15" spans="1:8" ht="16.5" customHeight="1">
      <c r="A15" s="52"/>
      <c r="B15" s="36"/>
      <c r="C15" s="54"/>
      <c r="D15" s="53"/>
      <c r="E15" s="53"/>
      <c r="F15" s="49"/>
      <c r="G15" s="50"/>
      <c r="H15" s="51"/>
    </row>
    <row r="16" spans="1:8" ht="16.5" customHeight="1">
      <c r="A16" s="52"/>
      <c r="B16" s="36"/>
      <c r="C16" s="54"/>
      <c r="D16" s="53"/>
      <c r="E16" s="53"/>
      <c r="F16" s="49"/>
      <c r="G16" s="50"/>
      <c r="H16" s="51"/>
    </row>
    <row r="17" spans="1:8" ht="17.25" customHeight="1">
      <c r="A17" s="52"/>
      <c r="B17" s="36"/>
      <c r="C17" s="54"/>
      <c r="D17" s="53"/>
      <c r="E17" s="53"/>
      <c r="F17" s="49"/>
      <c r="G17" s="50"/>
      <c r="H17" s="51"/>
    </row>
    <row r="18" spans="1:8" ht="18" customHeight="1">
      <c r="A18" s="52"/>
      <c r="B18" s="36"/>
      <c r="C18" s="54"/>
      <c r="D18" s="53"/>
      <c r="E18" s="53"/>
      <c r="F18" s="49"/>
      <c r="G18" s="50"/>
      <c r="H18" s="51"/>
    </row>
    <row r="19" spans="1:8" ht="26.25" customHeight="1">
      <c r="A19" s="52" t="s">
        <v>23</v>
      </c>
      <c r="B19" s="36"/>
      <c r="C19" s="54" t="s">
        <v>16</v>
      </c>
      <c r="D19" s="53"/>
      <c r="E19" s="53"/>
      <c r="F19" s="49">
        <v>19612.05</v>
      </c>
      <c r="G19" s="50">
        <v>-80161.5</v>
      </c>
      <c r="H19" s="51">
        <v>99773.55</v>
      </c>
    </row>
    <row r="20" spans="1:8" ht="22.5">
      <c r="A20" s="56" t="s">
        <v>25</v>
      </c>
      <c r="B20" s="36">
        <v>4</v>
      </c>
      <c r="C20" s="54" t="s">
        <v>21</v>
      </c>
      <c r="D20" s="53" t="s">
        <v>145</v>
      </c>
      <c r="E20" s="53"/>
      <c r="F20" s="49">
        <v>6176627.05</v>
      </c>
      <c r="G20" s="50">
        <v>3043513.29</v>
      </c>
      <c r="H20" s="51" t="s">
        <v>24</v>
      </c>
    </row>
    <row r="21" spans="1:8" ht="22.5">
      <c r="A21" s="56" t="s">
        <v>26</v>
      </c>
      <c r="B21" s="36">
        <v>5</v>
      </c>
      <c r="C21" s="54" t="s">
        <v>22</v>
      </c>
      <c r="D21" s="53" t="s">
        <v>146</v>
      </c>
      <c r="E21" s="53"/>
      <c r="F21" s="49">
        <v>-6156915</v>
      </c>
      <c r="G21" s="50">
        <v>-3123674.79</v>
      </c>
      <c r="H21" s="51" t="s">
        <v>24</v>
      </c>
    </row>
    <row r="22" spans="1:8" ht="33.75">
      <c r="A22" s="56" t="s">
        <v>112</v>
      </c>
      <c r="B22" s="36">
        <v>5</v>
      </c>
      <c r="C22" s="54" t="s">
        <v>22</v>
      </c>
      <c r="D22" s="57" t="str">
        <f>IF(ISBLANK(E22),"",REPLACE(E22,1,3,"000"))</f>
        <v>00008020100000000610</v>
      </c>
      <c r="E22" s="53" t="s">
        <v>111</v>
      </c>
      <c r="F22" s="49">
        <v>19612.05</v>
      </c>
      <c r="G22" s="50">
        <v>0</v>
      </c>
      <c r="H22" s="51" t="s">
        <v>24</v>
      </c>
    </row>
    <row r="23" spans="1:8" ht="15" customHeight="1">
      <c r="A23" s="36"/>
      <c r="B23" s="36"/>
      <c r="C23" s="39"/>
      <c r="D23" s="25"/>
      <c r="E23" s="25"/>
      <c r="F23" s="55"/>
      <c r="G23" s="55"/>
      <c r="H23" s="25"/>
    </row>
    <row r="24" spans="1:8" ht="12.75" customHeight="1">
      <c r="A24" s="36"/>
      <c r="B24" s="36"/>
      <c r="C24" s="39"/>
      <c r="D24" s="25"/>
      <c r="E24" s="25"/>
      <c r="F24" s="25"/>
      <c r="G24" s="25"/>
      <c r="H24" s="25"/>
    </row>
    <row r="25" spans="1:8" ht="12.75" customHeight="1">
      <c r="A25" s="23" t="s">
        <v>151</v>
      </c>
      <c r="B25" s="23"/>
      <c r="C25" s="39"/>
      <c r="D25" s="25"/>
      <c r="E25" s="25"/>
      <c r="F25" s="25"/>
      <c r="G25" s="25"/>
      <c r="H25" s="25"/>
    </row>
    <row r="26" spans="1:8" ht="10.5" customHeight="1">
      <c r="A26" s="12" t="s">
        <v>34</v>
      </c>
      <c r="B26" s="12"/>
      <c r="C26" s="39"/>
      <c r="D26" s="25"/>
      <c r="E26" s="25"/>
      <c r="F26" s="25"/>
      <c r="G26" s="25"/>
      <c r="H26" s="25"/>
    </row>
    <row r="27" spans="1:8" ht="24.75" customHeight="1">
      <c r="A27" s="12"/>
      <c r="B27" s="12"/>
      <c r="C27" s="39"/>
      <c r="D27" s="25"/>
      <c r="E27" s="25"/>
      <c r="F27" s="25"/>
      <c r="G27" s="25"/>
      <c r="H27" s="25"/>
    </row>
    <row r="28" spans="1:8" ht="12.75" customHeight="1">
      <c r="A28" s="23" t="s">
        <v>36</v>
      </c>
      <c r="B28" s="23"/>
      <c r="C28" s="39"/>
      <c r="D28" s="25"/>
      <c r="E28" s="25"/>
      <c r="F28" s="25"/>
      <c r="G28" s="25"/>
      <c r="H28" s="25"/>
    </row>
    <row r="29" spans="1:8" ht="10.5" customHeight="1">
      <c r="A29" s="12" t="s">
        <v>37</v>
      </c>
      <c r="B29" s="12"/>
      <c r="C29" s="39"/>
      <c r="D29" s="25"/>
      <c r="E29" s="25"/>
      <c r="F29" s="25"/>
      <c r="G29" s="25"/>
      <c r="H29" s="25"/>
    </row>
    <row r="30" spans="3:8" ht="12.75" customHeight="1">
      <c r="C30" s="39"/>
      <c r="D30" s="25"/>
      <c r="E30" s="25"/>
      <c r="F30" s="25"/>
      <c r="G30" s="25"/>
      <c r="H30" s="25"/>
    </row>
    <row r="31" spans="1:8" ht="24" customHeight="1">
      <c r="A31" s="12" t="s">
        <v>152</v>
      </c>
      <c r="B31" s="12"/>
      <c r="C31" s="39"/>
      <c r="D31" s="25"/>
      <c r="E31" s="25"/>
      <c r="F31" s="25"/>
      <c r="G31" s="25"/>
      <c r="H31" s="25"/>
    </row>
    <row r="32" spans="1:8" ht="9.75" customHeight="1">
      <c r="A32" s="12" t="s">
        <v>13</v>
      </c>
      <c r="B32" s="12"/>
      <c r="C32" s="39"/>
      <c r="D32" s="25"/>
      <c r="E32" s="25"/>
      <c r="F32" s="25"/>
      <c r="G32" s="25"/>
      <c r="H32" s="25"/>
    </row>
    <row r="33" spans="1:8" ht="12.75" customHeight="1">
      <c r="A33" s="12"/>
      <c r="B33" s="12"/>
      <c r="C33" s="39"/>
      <c r="D33" s="25"/>
      <c r="E33" s="25"/>
      <c r="F33" s="25"/>
      <c r="G33" s="25"/>
      <c r="H33" s="25"/>
    </row>
    <row r="34" spans="1:8" ht="12.75" customHeight="1">
      <c r="A34" s="12" t="s">
        <v>187</v>
      </c>
      <c r="B34" s="12"/>
      <c r="C34" s="39"/>
      <c r="D34" s="25"/>
      <c r="E34" s="25"/>
      <c r="F34" s="25"/>
      <c r="G34" s="25"/>
      <c r="H34" s="25"/>
    </row>
    <row r="35" spans="1:8" ht="12.75" customHeight="1">
      <c r="A35" s="36"/>
      <c r="B35" s="36"/>
      <c r="C35" s="39"/>
      <c r="D35" s="25"/>
      <c r="E35" s="25"/>
      <c r="F35" s="25"/>
      <c r="G35" s="25"/>
      <c r="H35" s="25"/>
    </row>
    <row r="36" spans="1:8" ht="12.75" customHeight="1">
      <c r="A36" s="36"/>
      <c r="B36" s="36"/>
      <c r="C36" s="39"/>
      <c r="D36" s="25"/>
      <c r="E36" s="25"/>
      <c r="F36" s="25"/>
      <c r="G36" s="25"/>
      <c r="H36" s="25"/>
    </row>
    <row r="37" spans="1:8" ht="12.75" customHeight="1">
      <c r="A37" s="36"/>
      <c r="B37" s="36"/>
      <c r="C37" s="39"/>
      <c r="D37" s="25"/>
      <c r="E37" s="25"/>
      <c r="F37" s="25"/>
      <c r="G37" s="25"/>
      <c r="H37" s="25"/>
    </row>
    <row r="38" spans="1:8" ht="12.75" customHeight="1">
      <c r="A38" s="36"/>
      <c r="B38" s="36"/>
      <c r="C38" s="39"/>
      <c r="D38" s="25"/>
      <c r="E38" s="25"/>
      <c r="F38" s="25"/>
      <c r="G38" s="25"/>
      <c r="H38" s="25"/>
    </row>
    <row r="39" spans="1:8" ht="22.5" customHeight="1">
      <c r="A39" s="36"/>
      <c r="B39" s="36"/>
      <c r="C39" s="39"/>
      <c r="D39" s="25"/>
      <c r="E39" s="25"/>
      <c r="F39" s="25"/>
      <c r="G39" s="25"/>
      <c r="H39" s="25"/>
    </row>
    <row r="40" spans="1:6" ht="11.25" customHeight="1">
      <c r="A40" s="12"/>
      <c r="B40" s="12"/>
      <c r="C40" s="12"/>
      <c r="D40" s="23"/>
      <c r="E40" s="23"/>
      <c r="F40" s="41"/>
    </row>
    <row r="41" spans="1:6" ht="11.25" customHeight="1">
      <c r="A41" s="12"/>
      <c r="B41" s="12"/>
      <c r="C41" s="12"/>
      <c r="D41" s="23"/>
      <c r="E41" s="23"/>
      <c r="F41" s="41"/>
    </row>
    <row r="42" spans="1:6" ht="11.25" customHeight="1">
      <c r="A42" s="12"/>
      <c r="B42" s="12"/>
      <c r="C42" s="12"/>
      <c r="D42" s="23"/>
      <c r="E42" s="23"/>
      <c r="F42" s="41"/>
    </row>
    <row r="43" spans="1:6" ht="11.25" customHeight="1">
      <c r="A43" s="12"/>
      <c r="B43" s="12"/>
      <c r="C43" s="12"/>
      <c r="D43" s="23"/>
      <c r="E43" s="23"/>
      <c r="F43" s="41"/>
    </row>
    <row r="44" spans="1:6" ht="11.25" customHeight="1">
      <c r="A44" s="12"/>
      <c r="B44" s="12"/>
      <c r="C44" s="12"/>
      <c r="D44" s="23"/>
      <c r="E44" s="23"/>
      <c r="F44" s="41"/>
    </row>
    <row r="45" spans="1:6" ht="11.25" customHeight="1">
      <c r="A45" s="12"/>
      <c r="B45" s="12"/>
      <c r="C45" s="12"/>
      <c r="D45" s="23"/>
      <c r="E45" s="23"/>
      <c r="F45" s="41"/>
    </row>
    <row r="46" spans="1:6" ht="11.25" customHeight="1">
      <c r="A46" s="12"/>
      <c r="B46" s="12"/>
      <c r="C46" s="12"/>
      <c r="D46" s="23"/>
      <c r="E46" s="23"/>
      <c r="F46" s="41"/>
    </row>
    <row r="47" spans="1:6" ht="11.25" customHeight="1">
      <c r="A47" s="12"/>
      <c r="B47" s="12"/>
      <c r="C47" s="12"/>
      <c r="D47" s="23"/>
      <c r="E47" s="23"/>
      <c r="F47" s="41"/>
    </row>
    <row r="48" spans="1:6" ht="11.25" customHeight="1">
      <c r="A48" s="12"/>
      <c r="B48" s="12"/>
      <c r="C48" s="12"/>
      <c r="D48" s="23"/>
      <c r="E48" s="23"/>
      <c r="F48" s="41"/>
    </row>
    <row r="49" spans="1:6" ht="11.25" customHeight="1">
      <c r="A49" s="12"/>
      <c r="B49" s="12"/>
      <c r="C49" s="12"/>
      <c r="D49" s="23"/>
      <c r="E49" s="23"/>
      <c r="F49" s="41"/>
    </row>
    <row r="50" spans="1:6" ht="11.25" customHeight="1">
      <c r="A50" s="12"/>
      <c r="B50" s="12"/>
      <c r="C50" s="12"/>
      <c r="D50" s="23"/>
      <c r="E50" s="23"/>
      <c r="F50" s="41"/>
    </row>
    <row r="51" spans="1:6" ht="11.25" customHeight="1">
      <c r="A51" s="12"/>
      <c r="B51" s="12"/>
      <c r="C51" s="12"/>
      <c r="D51" s="23"/>
      <c r="E51" s="23"/>
      <c r="F51" s="41"/>
    </row>
    <row r="52" spans="1:6" ht="11.25" customHeight="1">
      <c r="A52" s="12"/>
      <c r="B52" s="12"/>
      <c r="C52" s="12"/>
      <c r="D52" s="23"/>
      <c r="E52" s="23"/>
      <c r="F52" s="41"/>
    </row>
    <row r="53" spans="1:6" ht="11.25" customHeight="1">
      <c r="A53" s="12"/>
      <c r="B53" s="12"/>
      <c r="C53" s="12"/>
      <c r="D53" s="23"/>
      <c r="E53" s="23"/>
      <c r="F53" s="41"/>
    </row>
    <row r="54" spans="1:6" ht="11.25" customHeight="1">
      <c r="A54" s="12"/>
      <c r="B54" s="12"/>
      <c r="C54" s="12"/>
      <c r="D54" s="23"/>
      <c r="E54" s="23"/>
      <c r="F54" s="41"/>
    </row>
    <row r="55" spans="1:6" ht="11.25" customHeight="1">
      <c r="A55" s="12"/>
      <c r="B55" s="12"/>
      <c r="C55" s="12"/>
      <c r="D55" s="23"/>
      <c r="E55" s="23"/>
      <c r="F55" s="41"/>
    </row>
    <row r="56" spans="1:6" ht="11.25" customHeight="1">
      <c r="A56" s="12"/>
      <c r="B56" s="12"/>
      <c r="C56" s="12"/>
      <c r="D56" s="23"/>
      <c r="E56" s="23"/>
      <c r="F56" s="41"/>
    </row>
    <row r="57" spans="1:6" ht="11.25" customHeight="1">
      <c r="A57" s="12"/>
      <c r="B57" s="12"/>
      <c r="C57" s="12"/>
      <c r="D57" s="23"/>
      <c r="E57" s="23"/>
      <c r="F57" s="41"/>
    </row>
    <row r="58" spans="1:6" ht="11.25" customHeight="1">
      <c r="A58" s="12"/>
      <c r="B58" s="12"/>
      <c r="C58" s="12"/>
      <c r="D58" s="23"/>
      <c r="E58" s="23"/>
      <c r="F58" s="41"/>
    </row>
    <row r="59" spans="1:6" ht="11.25" customHeight="1">
      <c r="A59" s="12"/>
      <c r="B59" s="12"/>
      <c r="C59" s="12"/>
      <c r="D59" s="23"/>
      <c r="E59" s="23"/>
      <c r="F59" s="41"/>
    </row>
    <row r="60" spans="1:2" ht="23.25" customHeight="1">
      <c r="A60" s="12"/>
      <c r="B60" s="12"/>
    </row>
    <row r="61" ht="9.75" customHeight="1"/>
    <row r="62" spans="1:5" ht="12.75" customHeight="1">
      <c r="A62" s="23"/>
      <c r="B62" s="23"/>
      <c r="C62" s="23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2016-08-02T13:21:21Z</cp:lastPrinted>
  <dcterms:created xsi:type="dcterms:W3CDTF">1999-06-18T11:49:53Z</dcterms:created>
  <dcterms:modified xsi:type="dcterms:W3CDTF">2016-08-02T13:21:32Z</dcterms:modified>
  <cp:category/>
  <cp:version/>
  <cp:contentType/>
  <cp:contentStatus/>
</cp:coreProperties>
</file>