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<sst xmlns="http://schemas.openxmlformats.org/spreadsheetml/2006/main" count="253" uniqueCount="195">
  <si>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</si>
  <si>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</si>
  <si>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</si>
  <si>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</si>
  <si>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</si>
  <si>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</si>
  <si>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</si>
  <si>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</si>
  <si>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</si>
  <si>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</si>
  <si>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</si>
  <si>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</si>
  <si>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</si>
  <si>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</si>
  <si>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</si>
  <si>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</si>
  <si>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</si>
  <si>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</si>
  <si>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</si>
  <si>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</si>
  <si>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</si>
  <si>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</si>
  <si>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</si>
  <si>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</si>
  <si>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</si>
  <si>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</si>
  <si>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</si>
  <si>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</si>
  <si>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</si>
  <si>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</si>
  <si>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</si>
  <si>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</si>
  <si>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</si>
  <si>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</si>
  <si>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</si>
  <si>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</si>
  <si>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</si>
  <si>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</si>
  <si>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</si>
  <si>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</si>
  <si>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</si>
  <si>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</si>
  <si>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</si>
  <si>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</si>
  <si>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</si>
  <si>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</si>
  <si>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</si>
  <si>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</si>
  <si>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</si>
  <si>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</si>
  <si>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</si>
  <si>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</si>
  <si>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</si>
  <si>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</si>
  <si>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</si>
  <si>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</si>
  <si>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</si>
  <si>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</si>
  <si>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</si>
  <si>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</si>
  <si>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</si>
  <si>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</si>
  <si>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</si>
  <si>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</si>
  <si>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</si>
  <si>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</si>
  <si>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</si>
  <si>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</si>
  <si>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</si>
  <si>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</si>
  <si>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18210606013100000110</t>
  </si>
  <si>
    <t>18210606013101000110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</si>
  <si>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</si>
  <si>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</si>
  <si>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</si>
  <si>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</si>
  <si>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</si>
  <si>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</si>
  <si>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</si>
  <si>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</si>
  <si>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</si>
  <si>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</si>
  <si>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</si>
  <si>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</si>
  <si>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</si>
  <si>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</si>
  <si>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</si>
  <si>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</si>
  <si>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</si>
  <si>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</si>
  <si>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</si>
  <si>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</si>
  <si>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</si>
  <si>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</si>
  <si>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01040020460500212</t>
  </si>
  <si>
    <t>01040020460500213</t>
  </si>
  <si>
    <t>01040020460500222</t>
  </si>
  <si>
    <t>01040020460500223</t>
  </si>
  <si>
    <t>01040020460500225</t>
  </si>
  <si>
    <t>01040020460500226</t>
  </si>
  <si>
    <t>01040020460500290</t>
  </si>
  <si>
    <t>01040020460500340</t>
  </si>
  <si>
    <t>01045210271007340</t>
  </si>
  <si>
    <t>02030013600500211</t>
  </si>
  <si>
    <t>02030013600500213</t>
  </si>
  <si>
    <t>02030013600500221</t>
  </si>
  <si>
    <t>02030013600500340</t>
  </si>
  <si>
    <t>03149224802500226</t>
  </si>
  <si>
    <t>05023510300500223</t>
  </si>
  <si>
    <t>05023510300500225</t>
  </si>
  <si>
    <t>05036000100500223</t>
  </si>
  <si>
    <t>08014429900001211</t>
  </si>
  <si>
    <t>08014429900001226</t>
  </si>
  <si>
    <t>14035210600017251</t>
  </si>
  <si>
    <t>Заработная плата</t>
  </si>
  <si>
    <t>Начисления на оплату труда</t>
  </si>
  <si>
    <t>Прочие выплаты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</si>
  <si>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</si>
  <si>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</si>
  <si>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</si>
  <si>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</si>
  <si>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</si>
  <si>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</si>
  <si>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</si>
  <si>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</si>
  <si>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</si>
  <si>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</si>
  <si>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</si>
  <si>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</si>
  <si>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</si>
  <si>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</si>
  <si>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</si>
  <si>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</si>
  <si>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</si>
  <si>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84220204999100000151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</si>
  <si>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</si>
  <si>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</si>
  <si>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</si>
  <si>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</si>
  <si>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Увеличение ОС</t>
  </si>
  <si>
    <t>Содержание автомобильных дорог</t>
  </si>
  <si>
    <t>В.М.Белый</t>
  </si>
  <si>
    <t>00001043110028120213</t>
  </si>
  <si>
    <t>10010302230010000110</t>
  </si>
  <si>
    <t>10010302240010000110</t>
  </si>
  <si>
    <t>10010302250010000110</t>
  </si>
  <si>
    <t>10010302260010000110</t>
  </si>
  <si>
    <t>84211302065100000130</t>
  </si>
  <si>
    <t>Перечисления другим бюджетам бюджетной системы Р.Ф.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</si>
  <si>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</si>
  <si>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</si>
  <si>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</si>
  <si>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</si>
  <si>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84220204999107514151.</t>
  </si>
  <si>
    <t>Невыясненные поступления, зачисляемые в бюджеты поселений</t>
  </si>
  <si>
    <t>84211701050100000180</t>
  </si>
  <si>
    <t>Налог на имущество</t>
  </si>
  <si>
    <t>1821060130101000110</t>
  </si>
  <si>
    <t>84220204999107508151.</t>
  </si>
  <si>
    <t>84220204999107594151.</t>
  </si>
  <si>
    <t>00004090127594244225</t>
  </si>
  <si>
    <t>00001023110028121211</t>
  </si>
  <si>
    <t>00001023110028121213</t>
  </si>
  <si>
    <t>00001043110028121211</t>
  </si>
  <si>
    <t>00001043110028121212</t>
  </si>
  <si>
    <t>00001043110028121213</t>
  </si>
  <si>
    <t>00001043110028244222</t>
  </si>
  <si>
    <t>00001043110028244223</t>
  </si>
  <si>
    <t>00001043110028244225</t>
  </si>
  <si>
    <t>00001043110028244226</t>
  </si>
  <si>
    <t>00001043110028244290</t>
  </si>
  <si>
    <t>00001043110028852290</t>
  </si>
  <si>
    <t>00001043110028244310</t>
  </si>
  <si>
    <t>00001043110028244340</t>
  </si>
  <si>
    <t>00001113310000870290</t>
  </si>
  <si>
    <t>00001133417514244340</t>
  </si>
  <si>
    <t>00002033515118121211</t>
  </si>
  <si>
    <t>00002033515118121212</t>
  </si>
  <si>
    <t>00002033515118121213</t>
  </si>
  <si>
    <t>00002033515118244221</t>
  </si>
  <si>
    <t>00002033515118244340</t>
  </si>
  <si>
    <t>00003100100035244225</t>
  </si>
  <si>
    <t>00003140100036244290</t>
  </si>
  <si>
    <t>00004090120034244225</t>
  </si>
  <si>
    <t>00004090127508244225</t>
  </si>
  <si>
    <t>00005020110031244223</t>
  </si>
  <si>
    <t>00005020110031244225</t>
  </si>
  <si>
    <t>00005020110031244340</t>
  </si>
  <si>
    <t>00005030110032244223</t>
  </si>
  <si>
    <t>00005030110032244225</t>
  </si>
  <si>
    <t>00005030110032244226.</t>
  </si>
  <si>
    <t>00014033600001244251.</t>
  </si>
  <si>
    <t>на  01апреля   2015г</t>
  </si>
  <si>
    <t>01.04.2015</t>
  </si>
  <si>
    <t>"_03_" апреля  2015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</si>
</sst>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3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 indent="2"/>
    </xf>
    <xf numFmtId="4" fontId="2" fillId="0" borderId="26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0">
      <selection activeCell="G16" sqref="G16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30" t="s">
        <v>42</v>
      </c>
      <c r="B1" s="30"/>
      <c r="C1" s="30"/>
      <c r="D1" s="30"/>
      <c r="E1" s="13"/>
      <c r="F1" s="13"/>
      <c r="G1" s="13"/>
      <c r="H1" s="13"/>
      <c r="I1" s="27" t="s">
        <v>5</v>
      </c>
    </row>
    <row r="2" spans="4:9" ht="13.5" customHeight="1">
      <c r="D2" s="12"/>
      <c r="H2" s="62" t="s">
        <v>66</v>
      </c>
      <c r="I2" s="40" t="s">
        <v>29</v>
      </c>
    </row>
    <row r="3" spans="1:9" ht="12.75" customHeight="1">
      <c r="A3" s="14"/>
      <c r="B3" s="14"/>
      <c r="C3" s="14"/>
      <c r="D3" s="14"/>
      <c r="E3" s="14" t="s">
        <v>192</v>
      </c>
      <c r="F3" s="14"/>
      <c r="G3" s="14"/>
      <c r="H3" s="14" t="s">
        <v>33</v>
      </c>
      <c r="I3" s="20" t="s">
        <v>193</v>
      </c>
    </row>
    <row r="4" spans="1:9" ht="15.75" customHeight="1">
      <c r="A4" s="12" t="s">
        <v>55</v>
      </c>
      <c r="B4" s="12"/>
      <c r="C4" s="12"/>
      <c r="D4" s="12"/>
      <c r="E4" s="12"/>
      <c r="F4" s="12"/>
      <c r="G4" s="11"/>
      <c r="H4" s="11" t="s">
        <v>32</v>
      </c>
      <c r="I4" s="61"/>
    </row>
    <row r="5" spans="1:9" ht="13.5" customHeight="1">
      <c r="A5" s="12" t="s">
        <v>131</v>
      </c>
      <c r="B5" s="12"/>
      <c r="C5" s="12"/>
      <c r="D5" s="12"/>
      <c r="E5" s="12"/>
      <c r="F5" s="12"/>
      <c r="G5" s="11"/>
      <c r="H5" s="11" t="s">
        <v>54</v>
      </c>
      <c r="I5" s="21"/>
    </row>
    <row r="6" spans="1:9" ht="15.75" customHeight="1">
      <c r="A6" s="12" t="s">
        <v>50</v>
      </c>
      <c r="B6" s="12"/>
      <c r="C6" s="12"/>
      <c r="D6" s="12"/>
      <c r="E6" s="12"/>
      <c r="F6" s="12"/>
      <c r="G6" s="11"/>
      <c r="H6" s="11" t="s">
        <v>149</v>
      </c>
      <c r="I6" s="20" t="s">
        <v>150</v>
      </c>
    </row>
    <row r="7" spans="1:9" ht="13.5" customHeight="1">
      <c r="A7" s="45" t="s">
        <v>56</v>
      </c>
      <c r="B7" s="45"/>
      <c r="C7" s="45"/>
      <c r="D7" s="12"/>
      <c r="E7" s="12"/>
      <c r="F7" s="12"/>
      <c r="G7" s="11"/>
      <c r="H7" s="11"/>
      <c r="I7" s="38"/>
    </row>
    <row r="8" spans="1:9" ht="13.5" customHeight="1" thickBot="1">
      <c r="A8" s="12" t="s">
        <v>1</v>
      </c>
      <c r="B8" s="12"/>
      <c r="C8" s="12"/>
      <c r="D8" s="12"/>
      <c r="E8" s="12"/>
      <c r="F8" s="12"/>
      <c r="G8" s="11"/>
      <c r="H8" s="63" t="s">
        <v>67</v>
      </c>
      <c r="I8" s="22" t="s">
        <v>0</v>
      </c>
    </row>
    <row r="9" spans="4:9" ht="13.5" customHeight="1">
      <c r="D9" s="29"/>
      <c r="E9" s="29" t="s">
        <v>45</v>
      </c>
      <c r="F9" s="29"/>
      <c r="G9" s="11"/>
      <c r="H9" s="11"/>
      <c r="I9" s="24"/>
    </row>
    <row r="10" spans="1:9" ht="5.25" customHeight="1">
      <c r="A10" s="28"/>
      <c r="B10" s="28"/>
      <c r="C10" s="28"/>
      <c r="D10" s="28"/>
      <c r="E10" s="15"/>
      <c r="F10" s="15"/>
      <c r="G10" s="16"/>
      <c r="H10" s="16"/>
      <c r="I10" s="17"/>
    </row>
    <row r="11" spans="1:9" ht="13.5" customHeight="1">
      <c r="A11" s="7"/>
      <c r="B11" s="7"/>
      <c r="C11" s="7"/>
      <c r="D11" s="8" t="s">
        <v>9</v>
      </c>
      <c r="E11" s="65" t="s">
        <v>57</v>
      </c>
      <c r="F11" s="26"/>
      <c r="G11" s="6" t="s">
        <v>47</v>
      </c>
      <c r="H11" s="43"/>
      <c r="I11" s="42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66"/>
      <c r="F12" s="26"/>
      <c r="G12" s="6" t="s">
        <v>48</v>
      </c>
      <c r="H12" s="6" t="s">
        <v>35</v>
      </c>
      <c r="I12" s="18" t="s">
        <v>4</v>
      </c>
    </row>
    <row r="13" spans="1:9" ht="9.75" customHeight="1">
      <c r="A13" s="7"/>
      <c r="B13" s="7"/>
      <c r="C13" s="7"/>
      <c r="D13" s="8" t="s">
        <v>11</v>
      </c>
      <c r="E13" s="67"/>
      <c r="F13" s="26"/>
      <c r="G13" s="6" t="s">
        <v>4</v>
      </c>
      <c r="H13" s="6"/>
      <c r="I13" s="18"/>
    </row>
    <row r="14" spans="1:9" ht="9.75" customHeight="1" thickBot="1">
      <c r="A14" s="4">
        <v>1</v>
      </c>
      <c r="B14" s="48"/>
      <c r="C14" s="48"/>
      <c r="D14" s="10">
        <v>2</v>
      </c>
      <c r="E14" s="10">
        <v>3</v>
      </c>
      <c r="F14" s="10"/>
      <c r="G14" s="5" t="s">
        <v>2</v>
      </c>
      <c r="H14" s="5" t="s">
        <v>40</v>
      </c>
      <c r="I14" s="19" t="s">
        <v>41</v>
      </c>
    </row>
    <row r="15" spans="1:9" ht="12.75">
      <c r="A15" s="52" t="s">
        <v>44</v>
      </c>
      <c r="B15" s="36"/>
      <c r="C15" s="36"/>
      <c r="D15" s="54" t="s">
        <v>51</v>
      </c>
      <c r="E15" s="53" t="s">
        <v>52</v>
      </c>
      <c r="F15" s="53"/>
      <c r="G15" s="49">
        <f>G17+G18+G19+G20+G21+G23+G26+G27+G29+G30+G31+G33+G34+G35+G36+G37</f>
        <v>3924700</v>
      </c>
      <c r="H15" s="50">
        <f>H17+H18+H19+H20+H21+H23+H26+H27+H29+H30+H35+H37</f>
        <v>671866.91</v>
      </c>
      <c r="I15" s="51">
        <f>I17+I18+I19+I20+I21+I23+I26+I27+I29+I30+I32+I33+I35+I36+I37</f>
        <v>3054117.09</v>
      </c>
    </row>
    <row r="16" spans="1:9" ht="12.75">
      <c r="A16" s="56" t="s">
        <v>7</v>
      </c>
      <c r="B16" s="36">
        <v>1</v>
      </c>
      <c r="C16" s="36"/>
      <c r="D16" s="54"/>
      <c r="E16" s="58">
        <f>IF(ISBLANK(F16),"",REPLACE(F16,1,3,"000"))</f>
      </c>
      <c r="F16" s="53"/>
      <c r="G16" s="49"/>
      <c r="H16" s="50"/>
      <c r="I16" s="51">
        <f>IF(ISNUMBER(G16),G16,0)-IF(ISNUMBER(H16),H16,0)</f>
        <v>0</v>
      </c>
    </row>
    <row r="17" spans="1:10" ht="78.75">
      <c r="A17" s="56" t="s">
        <v>128</v>
      </c>
      <c r="B17" s="36">
        <v>1</v>
      </c>
      <c r="C17" s="36">
        <v>110</v>
      </c>
      <c r="D17" s="54"/>
      <c r="E17" s="53" t="s">
        <v>132</v>
      </c>
      <c r="F17" s="53" t="s">
        <v>68</v>
      </c>
      <c r="G17" s="49">
        <v>129800</v>
      </c>
      <c r="H17" s="50">
        <v>27537.5</v>
      </c>
      <c r="I17" s="51">
        <f aca="true" t="shared" si="0" ref="I17:I39">IF(ISNUMBER(G17),G17,0)-IF(ISNUMBER(H17),H17,0)</f>
        <v>102262.5</v>
      </c>
      <c r="J17" t="s">
        <v>126</v>
      </c>
    </row>
    <row r="18" spans="1:10" ht="67.5">
      <c r="A18" s="56" t="s">
        <v>133</v>
      </c>
      <c r="B18" s="36">
        <v>1</v>
      </c>
      <c r="C18" s="36">
        <v>110</v>
      </c>
      <c r="D18" s="54"/>
      <c r="E18" s="53" t="s">
        <v>143</v>
      </c>
      <c r="F18" s="53" t="s">
        <v>68</v>
      </c>
      <c r="G18" s="49">
        <v>8700</v>
      </c>
      <c r="H18" s="50">
        <v>3110.51</v>
      </c>
      <c r="I18" s="51">
        <f>IF(ISNUMBER(G18),G18,0)-IF(ISNUMBER(H18),H18,0)</f>
        <v>5589.49</v>
      </c>
      <c r="J18" t="s">
        <v>126</v>
      </c>
    </row>
    <row r="19" spans="1:10" ht="78.75">
      <c r="A19" s="56" t="s">
        <v>128</v>
      </c>
      <c r="B19" s="36">
        <v>1</v>
      </c>
      <c r="C19" s="36">
        <v>110</v>
      </c>
      <c r="D19" s="54"/>
      <c r="E19" s="53" t="s">
        <v>144</v>
      </c>
      <c r="F19" s="53" t="s">
        <v>68</v>
      </c>
      <c r="G19" s="49">
        <v>300</v>
      </c>
      <c r="H19" s="50">
        <v>69.7</v>
      </c>
      <c r="I19" s="51">
        <f>IF(ISNUMBER(G19),G19,0)-IF(ISNUMBER(H19),H19,0)</f>
        <v>230.3</v>
      </c>
      <c r="J19" t="s">
        <v>126</v>
      </c>
    </row>
    <row r="20" spans="1:9" ht="78.75">
      <c r="A20" s="56" t="s">
        <v>128</v>
      </c>
      <c r="B20" s="36"/>
      <c r="C20" s="36"/>
      <c r="D20" s="54"/>
      <c r="E20" s="53" t="s">
        <v>145</v>
      </c>
      <c r="F20" s="53"/>
      <c r="G20" s="49">
        <v>19100</v>
      </c>
      <c r="H20" s="50">
        <v>6222.98</v>
      </c>
      <c r="I20" s="51">
        <f>G20-H20</f>
        <v>12877.02</v>
      </c>
    </row>
    <row r="21" spans="1:9" ht="33.75">
      <c r="A21" s="56" t="s">
        <v>82</v>
      </c>
      <c r="B21" s="36">
        <v>1</v>
      </c>
      <c r="C21" s="36">
        <v>110</v>
      </c>
      <c r="D21" s="54"/>
      <c r="E21" s="53" t="s">
        <v>146</v>
      </c>
      <c r="F21" s="53" t="s">
        <v>69</v>
      </c>
      <c r="G21" s="49">
        <v>400</v>
      </c>
      <c r="H21" s="50">
        <v>-202.78</v>
      </c>
      <c r="I21" s="51">
        <f t="shared" si="0"/>
        <v>602.78</v>
      </c>
    </row>
    <row r="22" spans="1:9" ht="12.75">
      <c r="A22" s="56" t="s">
        <v>156</v>
      </c>
      <c r="B22" s="36"/>
      <c r="C22" s="36"/>
      <c r="D22" s="54"/>
      <c r="E22" s="53" t="s">
        <v>157</v>
      </c>
      <c r="F22" s="53"/>
      <c r="G22" s="49"/>
      <c r="H22" s="50"/>
      <c r="I22" s="51">
        <v>-27</v>
      </c>
    </row>
    <row r="23" spans="1:9" ht="168.75">
      <c r="A23" s="56" t="s">
        <v>83</v>
      </c>
      <c r="B23" s="36">
        <v>1</v>
      </c>
      <c r="C23" s="36">
        <v>110</v>
      </c>
      <c r="D23" s="54"/>
      <c r="E23" s="53" t="s">
        <v>71</v>
      </c>
      <c r="F23" s="53" t="s">
        <v>70</v>
      </c>
      <c r="G23" s="49">
        <v>1000</v>
      </c>
      <c r="H23" s="50"/>
      <c r="I23" s="51">
        <f t="shared" si="0"/>
        <v>1000</v>
      </c>
    </row>
    <row r="24" spans="1:9" ht="1.5" customHeight="1">
      <c r="A24" s="56"/>
      <c r="B24" s="36">
        <v>1</v>
      </c>
      <c r="C24" s="36">
        <v>110</v>
      </c>
      <c r="D24" s="54"/>
      <c r="E24" s="58"/>
      <c r="F24" s="53" t="s">
        <v>72</v>
      </c>
      <c r="G24" s="49"/>
      <c r="H24" s="50"/>
      <c r="I24" s="51"/>
    </row>
    <row r="25" spans="1:9" ht="22.5" hidden="1">
      <c r="A25" s="56"/>
      <c r="B25" s="36">
        <v>1</v>
      </c>
      <c r="C25" s="36">
        <v>110</v>
      </c>
      <c r="D25" s="54"/>
      <c r="E25" s="58"/>
      <c r="F25" s="53" t="s">
        <v>73</v>
      </c>
      <c r="G25" s="49"/>
      <c r="H25" s="50"/>
      <c r="I25" s="51">
        <f t="shared" si="0"/>
        <v>0</v>
      </c>
    </row>
    <row r="26" spans="1:9" ht="135">
      <c r="A26" s="56" t="s">
        <v>84</v>
      </c>
      <c r="B26" s="36">
        <v>1</v>
      </c>
      <c r="C26" s="36">
        <v>120</v>
      </c>
      <c r="D26" s="54"/>
      <c r="E26" s="53" t="s">
        <v>129</v>
      </c>
      <c r="F26" s="53" t="s">
        <v>74</v>
      </c>
      <c r="G26" s="49">
        <v>100000</v>
      </c>
      <c r="H26" s="50"/>
      <c r="I26" s="51">
        <f t="shared" si="0"/>
        <v>100000</v>
      </c>
    </row>
    <row r="27" spans="1:9" ht="33.75">
      <c r="A27" s="56" t="s">
        <v>130</v>
      </c>
      <c r="B27" s="36">
        <v>1</v>
      </c>
      <c r="C27" s="36">
        <v>130</v>
      </c>
      <c r="D27" s="54"/>
      <c r="E27" s="53" t="s">
        <v>147</v>
      </c>
      <c r="F27" s="53" t="s">
        <v>75</v>
      </c>
      <c r="G27" s="49">
        <v>750000</v>
      </c>
      <c r="H27" s="50">
        <v>10268</v>
      </c>
      <c r="I27" s="51">
        <f t="shared" si="0"/>
        <v>739732</v>
      </c>
    </row>
    <row r="28" spans="1:9" ht="45">
      <c r="A28" s="56" t="s">
        <v>154</v>
      </c>
      <c r="B28" s="36"/>
      <c r="C28" s="36"/>
      <c r="D28" s="54"/>
      <c r="E28" s="53" t="s">
        <v>155</v>
      </c>
      <c r="F28" s="53"/>
      <c r="G28" s="49"/>
      <c r="H28" s="50"/>
      <c r="I28" s="51"/>
    </row>
    <row r="29" spans="1:9" ht="78.75">
      <c r="A29" s="56" t="s">
        <v>85</v>
      </c>
      <c r="B29" s="36">
        <v>1</v>
      </c>
      <c r="C29" s="36">
        <v>151</v>
      </c>
      <c r="D29" s="54"/>
      <c r="E29" s="53" t="s">
        <v>135</v>
      </c>
      <c r="F29" s="53" t="s">
        <v>76</v>
      </c>
      <c r="G29" s="49">
        <v>1013180</v>
      </c>
      <c r="H29" s="50">
        <v>610979</v>
      </c>
      <c r="I29" s="51">
        <f t="shared" si="0"/>
        <v>402201</v>
      </c>
    </row>
    <row r="30" spans="1:9" ht="78.75">
      <c r="A30" s="56" t="s">
        <v>86</v>
      </c>
      <c r="B30" s="36">
        <v>1</v>
      </c>
      <c r="C30" s="36">
        <v>151</v>
      </c>
      <c r="D30" s="54"/>
      <c r="E30" s="58" t="str">
        <f>IF(ISBLANK(F30),"",REPLACE(F30,1,3,"000"))</f>
        <v>00020201001100102151</v>
      </c>
      <c r="F30" s="53" t="s">
        <v>77</v>
      </c>
      <c r="G30" s="49">
        <v>21120</v>
      </c>
      <c r="H30" s="50">
        <v>5280</v>
      </c>
      <c r="I30" s="51">
        <f t="shared" si="0"/>
        <v>15840</v>
      </c>
    </row>
    <row r="31" spans="1:9" ht="45">
      <c r="A31" s="56" t="s">
        <v>151</v>
      </c>
      <c r="B31" s="36"/>
      <c r="C31" s="36"/>
      <c r="D31" s="54"/>
      <c r="E31" s="58" t="s">
        <v>152</v>
      </c>
      <c r="F31" s="53"/>
      <c r="G31" s="49">
        <v>23900</v>
      </c>
      <c r="H31" s="50"/>
      <c r="I31" s="51">
        <f t="shared" si="0"/>
        <v>23900</v>
      </c>
    </row>
    <row r="32" spans="1:9" ht="33.75">
      <c r="A32" s="56" t="s">
        <v>90</v>
      </c>
      <c r="B32" s="36"/>
      <c r="C32" s="36"/>
      <c r="D32" s="54"/>
      <c r="E32" s="58" t="s">
        <v>137</v>
      </c>
      <c r="F32" s="53"/>
      <c r="G32" s="49"/>
      <c r="H32" s="50"/>
      <c r="I32" s="51">
        <f t="shared" si="0"/>
        <v>0</v>
      </c>
    </row>
    <row r="33" spans="1:9" ht="33.75">
      <c r="A33" s="56" t="s">
        <v>138</v>
      </c>
      <c r="B33" s="36"/>
      <c r="C33" s="36"/>
      <c r="D33" s="54"/>
      <c r="E33" s="58" t="s">
        <v>158</v>
      </c>
      <c r="F33" s="53"/>
      <c r="G33" s="49">
        <v>38023</v>
      </c>
      <c r="H33" s="50"/>
      <c r="I33" s="51">
        <f t="shared" si="0"/>
        <v>38023</v>
      </c>
    </row>
    <row r="34" spans="1:9" ht="33.75">
      <c r="A34" s="56" t="s">
        <v>138</v>
      </c>
      <c r="B34" s="36"/>
      <c r="C34" s="36"/>
      <c r="D34" s="54"/>
      <c r="E34" s="58" t="s">
        <v>159</v>
      </c>
      <c r="F34" s="53"/>
      <c r="G34" s="49">
        <v>174816</v>
      </c>
      <c r="H34" s="50"/>
      <c r="I34" s="51">
        <f>IF(ISNUMBER(G34),G34,0)-IF(ISNUMBER(H34),H34,0)</f>
        <v>174816</v>
      </c>
    </row>
    <row r="35" spans="1:9" ht="67.5">
      <c r="A35" s="56" t="s">
        <v>87</v>
      </c>
      <c r="B35" s="36">
        <v>1</v>
      </c>
      <c r="C35" s="36">
        <v>151</v>
      </c>
      <c r="D35" s="54"/>
      <c r="E35" s="58" t="str">
        <f>IF(ISBLANK(F35),"",REPLACE(F35,1,3,"000"))</f>
        <v>00020203015100000151</v>
      </c>
      <c r="F35" s="53" t="s">
        <v>78</v>
      </c>
      <c r="G35" s="49">
        <v>34000</v>
      </c>
      <c r="H35" s="50">
        <v>8490</v>
      </c>
      <c r="I35" s="51">
        <f t="shared" si="0"/>
        <v>25510</v>
      </c>
    </row>
    <row r="36" spans="1:9" ht="67.5">
      <c r="A36" s="56" t="s">
        <v>88</v>
      </c>
      <c r="B36" s="36">
        <v>1</v>
      </c>
      <c r="C36" s="36">
        <v>151</v>
      </c>
      <c r="D36" s="54"/>
      <c r="E36" s="53" t="s">
        <v>134</v>
      </c>
      <c r="F36" s="53" t="s">
        <v>79</v>
      </c>
      <c r="G36" s="49">
        <v>1609850</v>
      </c>
      <c r="H36" s="50"/>
      <c r="I36" s="51">
        <f t="shared" si="0"/>
        <v>1609850</v>
      </c>
    </row>
    <row r="37" spans="1:9" ht="101.25">
      <c r="A37" s="56" t="s">
        <v>89</v>
      </c>
      <c r="B37" s="36">
        <v>1</v>
      </c>
      <c r="C37" s="36">
        <v>151</v>
      </c>
      <c r="D37" s="54"/>
      <c r="E37" s="58" t="s">
        <v>153</v>
      </c>
      <c r="F37" s="53" t="s">
        <v>80</v>
      </c>
      <c r="G37" s="49">
        <v>511</v>
      </c>
      <c r="H37" s="50">
        <v>112</v>
      </c>
      <c r="I37" s="51">
        <f t="shared" si="0"/>
        <v>399</v>
      </c>
    </row>
    <row r="38" spans="1:9" ht="0.75" customHeight="1">
      <c r="A38" s="56" t="s">
        <v>127</v>
      </c>
      <c r="B38" s="36"/>
      <c r="C38" s="36"/>
      <c r="D38" s="54"/>
      <c r="E38" s="53" t="s">
        <v>125</v>
      </c>
      <c r="F38" s="53"/>
      <c r="G38" s="49">
        <v>39990</v>
      </c>
      <c r="H38" s="50">
        <v>20386</v>
      </c>
      <c r="I38" s="51">
        <f t="shared" si="0"/>
        <v>19604</v>
      </c>
    </row>
    <row r="39" spans="1:9" ht="33.75" hidden="1">
      <c r="A39" s="56" t="s">
        <v>90</v>
      </c>
      <c r="B39" s="36">
        <v>1</v>
      </c>
      <c r="C39" s="36">
        <v>151</v>
      </c>
      <c r="D39" s="54"/>
      <c r="E39" s="58" t="str">
        <f>IF(ISBLANK(F39),"",REPLACE(F39,1,3,"000"))</f>
        <v>00020204999105002151</v>
      </c>
      <c r="F39" s="53" t="s">
        <v>81</v>
      </c>
      <c r="G39" s="49">
        <v>16780</v>
      </c>
      <c r="H39" s="50">
        <v>16780</v>
      </c>
      <c r="I39" s="51">
        <f t="shared" si="0"/>
        <v>0</v>
      </c>
    </row>
    <row r="40" spans="1:9" ht="12.75" customHeight="1">
      <c r="A40" s="36"/>
      <c r="B40" s="36"/>
      <c r="C40" s="36"/>
      <c r="D40" s="39"/>
      <c r="E40" s="25"/>
      <c r="F40" s="25"/>
      <c r="G40" s="25"/>
      <c r="H40" s="25"/>
      <c r="I40" s="25"/>
    </row>
    <row r="41" spans="1:9" ht="12.75" customHeight="1">
      <c r="A41" s="36"/>
      <c r="B41" s="36"/>
      <c r="C41" s="36"/>
      <c r="D41" s="39"/>
      <c r="E41" s="25"/>
      <c r="F41" s="25"/>
      <c r="G41" s="25"/>
      <c r="H41" s="25"/>
      <c r="I41" s="25"/>
    </row>
    <row r="42" spans="1:9" ht="12.75" customHeight="1">
      <c r="A42" s="36"/>
      <c r="B42" s="36"/>
      <c r="C42" s="36"/>
      <c r="D42" s="39"/>
      <c r="E42" s="25"/>
      <c r="F42" s="25"/>
      <c r="G42" s="25"/>
      <c r="H42" s="25"/>
      <c r="I42" s="25"/>
    </row>
    <row r="43" spans="1:9" ht="22.5" customHeight="1">
      <c r="A43" s="36"/>
      <c r="B43" s="36"/>
      <c r="C43" s="36"/>
      <c r="D43" s="39"/>
      <c r="E43" s="25"/>
      <c r="F43" s="25"/>
      <c r="G43" s="25"/>
      <c r="H43" s="25"/>
      <c r="I43" s="25"/>
    </row>
    <row r="44" spans="1:7" ht="11.25" customHeight="1">
      <c r="A44" s="12"/>
      <c r="B44" s="12"/>
      <c r="C44" s="12"/>
      <c r="D44" s="12"/>
      <c r="E44" s="23"/>
      <c r="F44" s="23"/>
      <c r="G44" s="41"/>
    </row>
    <row r="45" spans="1:7" ht="11.25" customHeight="1">
      <c r="A45" s="12"/>
      <c r="B45" s="12"/>
      <c r="C45" s="12"/>
      <c r="D45" s="12"/>
      <c r="E45" s="23"/>
      <c r="F45" s="23"/>
      <c r="G45" s="41"/>
    </row>
    <row r="46" spans="1:7" ht="11.25" customHeight="1">
      <c r="A46" s="12"/>
      <c r="B46" s="12"/>
      <c r="C46" s="12"/>
      <c r="D46" s="12"/>
      <c r="E46" s="23"/>
      <c r="F46" s="23"/>
      <c r="G46" s="41"/>
    </row>
    <row r="47" spans="1:7" ht="11.25" customHeight="1">
      <c r="A47" s="12"/>
      <c r="B47" s="12"/>
      <c r="C47" s="12"/>
      <c r="D47" s="12"/>
      <c r="E47" s="23"/>
      <c r="F47" s="23"/>
      <c r="G47" s="41"/>
    </row>
    <row r="48" spans="1:7" ht="11.25" customHeight="1">
      <c r="A48" s="12"/>
      <c r="B48" s="12"/>
      <c r="C48" s="12"/>
      <c r="D48" s="12"/>
      <c r="E48" s="23"/>
      <c r="F48" s="23"/>
      <c r="G48" s="41"/>
    </row>
    <row r="49" spans="1:7" ht="11.25" customHeight="1">
      <c r="A49" s="12"/>
      <c r="B49" s="12"/>
      <c r="C49" s="12"/>
      <c r="D49" s="12"/>
      <c r="E49" s="23"/>
      <c r="F49" s="23"/>
      <c r="G49" s="41"/>
    </row>
    <row r="50" spans="1:7" ht="11.25" customHeight="1">
      <c r="A50" s="12"/>
      <c r="B50" s="12"/>
      <c r="C50" s="12"/>
      <c r="D50" s="12"/>
      <c r="E50" s="23"/>
      <c r="F50" s="23"/>
      <c r="G50" s="41"/>
    </row>
    <row r="51" spans="1:7" ht="11.25" customHeight="1">
      <c r="A51" s="12"/>
      <c r="B51" s="12"/>
      <c r="C51" s="12"/>
      <c r="D51" s="12"/>
      <c r="E51" s="23"/>
      <c r="F51" s="23"/>
      <c r="G51" s="41"/>
    </row>
    <row r="52" spans="1:7" ht="11.25" customHeight="1">
      <c r="A52" s="12"/>
      <c r="B52" s="12"/>
      <c r="C52" s="12"/>
      <c r="D52" s="12"/>
      <c r="E52" s="23"/>
      <c r="F52" s="23"/>
      <c r="G52" s="41"/>
    </row>
    <row r="53" spans="1:7" ht="11.25" customHeight="1">
      <c r="A53" s="12"/>
      <c r="B53" s="12"/>
      <c r="C53" s="12"/>
      <c r="D53" s="12"/>
      <c r="E53" s="23"/>
      <c r="F53" s="23"/>
      <c r="G53" s="41"/>
    </row>
    <row r="54" spans="1:7" ht="11.25" customHeight="1">
      <c r="A54" s="12"/>
      <c r="B54" s="12"/>
      <c r="C54" s="12"/>
      <c r="D54" s="12"/>
      <c r="E54" s="23"/>
      <c r="F54" s="23"/>
      <c r="G54" s="41"/>
    </row>
    <row r="55" spans="1:7" ht="11.25" customHeight="1">
      <c r="A55" s="12"/>
      <c r="B55" s="12"/>
      <c r="C55" s="12"/>
      <c r="D55" s="12"/>
      <c r="E55" s="23"/>
      <c r="F55" s="23"/>
      <c r="G55" s="41"/>
    </row>
    <row r="56" spans="1:7" ht="11.25" customHeight="1">
      <c r="A56" s="12"/>
      <c r="B56" s="12"/>
      <c r="C56" s="12"/>
      <c r="D56" s="12"/>
      <c r="E56" s="23"/>
      <c r="F56" s="23"/>
      <c r="G56" s="41"/>
    </row>
    <row r="57" spans="1:7" ht="11.25" customHeight="1">
      <c r="A57" s="12"/>
      <c r="B57" s="12"/>
      <c r="C57" s="12"/>
      <c r="D57" s="12"/>
      <c r="E57" s="23"/>
      <c r="F57" s="23"/>
      <c r="G57" s="41"/>
    </row>
    <row r="58" spans="1:7" ht="11.25" customHeight="1">
      <c r="A58" s="12"/>
      <c r="B58" s="12"/>
      <c r="C58" s="12"/>
      <c r="D58" s="12"/>
      <c r="E58" s="23"/>
      <c r="F58" s="23"/>
      <c r="G58" s="41"/>
    </row>
    <row r="59" spans="1:7" ht="11.25" customHeight="1">
      <c r="A59" s="12"/>
      <c r="B59" s="12"/>
      <c r="C59" s="12"/>
      <c r="D59" s="12"/>
      <c r="E59" s="23"/>
      <c r="F59" s="23"/>
      <c r="G59" s="41"/>
    </row>
    <row r="60" spans="1:7" ht="11.25" customHeight="1">
      <c r="A60" s="12"/>
      <c r="B60" s="12"/>
      <c r="C60" s="12"/>
      <c r="D60" s="12"/>
      <c r="E60" s="23"/>
      <c r="F60" s="23"/>
      <c r="G60" s="41"/>
    </row>
    <row r="61" spans="1:7" ht="11.25" customHeight="1">
      <c r="A61" s="12"/>
      <c r="B61" s="12"/>
      <c r="C61" s="12"/>
      <c r="D61" s="12"/>
      <c r="E61" s="23"/>
      <c r="F61" s="23"/>
      <c r="G61" s="41"/>
    </row>
    <row r="62" spans="1:7" ht="11.25" customHeight="1">
      <c r="A62" s="12"/>
      <c r="B62" s="12"/>
      <c r="C62" s="12"/>
      <c r="D62" s="12"/>
      <c r="E62" s="23"/>
      <c r="F62" s="23"/>
      <c r="G62" s="41"/>
    </row>
    <row r="63" spans="1:7" ht="11.25" customHeight="1">
      <c r="A63" s="12"/>
      <c r="B63" s="12"/>
      <c r="C63" s="12"/>
      <c r="D63" s="12"/>
      <c r="E63" s="23"/>
      <c r="F63" s="23"/>
      <c r="G63" s="41"/>
    </row>
    <row r="64" spans="1:3" ht="23.25" customHeight="1">
      <c r="A64" s="12"/>
      <c r="B64" s="12"/>
      <c r="C64" s="12"/>
    </row>
    <row r="65" ht="9.75" customHeight="1"/>
    <row r="66" spans="1:6" ht="12.75" customHeight="1">
      <c r="A66" s="23"/>
      <c r="B66" s="23"/>
      <c r="C66" s="23"/>
      <c r="D66" s="23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28">
      <selection activeCell="D45" sqref="D45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18.75390625" style="0" customWidth="1"/>
    <col min="5" max="5" width="18.625" style="0" hidden="1" customWidth="1"/>
    <col min="6" max="6" width="14.375" style="0" customWidth="1"/>
    <col min="7" max="7" width="12.75390625" style="0" customWidth="1"/>
    <col min="8" max="8" width="14.25390625" style="0" customWidth="1"/>
  </cols>
  <sheetData>
    <row r="1" spans="3:8" ht="14.25" customHeight="1">
      <c r="C1" s="29" t="s">
        <v>39</v>
      </c>
      <c r="D1" s="12"/>
      <c r="E1" s="12"/>
      <c r="G1" s="11" t="s">
        <v>31</v>
      </c>
      <c r="H1" s="11"/>
    </row>
    <row r="2" spans="1:8" ht="9" customHeight="1">
      <c r="A2" s="28"/>
      <c r="B2" s="28"/>
      <c r="C2" s="28"/>
      <c r="D2" s="15"/>
      <c r="E2" s="15"/>
      <c r="F2" s="16"/>
      <c r="G2" s="16"/>
      <c r="H2" s="16"/>
    </row>
    <row r="3" spans="1:8" ht="12.75">
      <c r="A3" s="8"/>
      <c r="B3" s="8"/>
      <c r="C3" s="8" t="s">
        <v>9</v>
      </c>
      <c r="D3" s="65" t="s">
        <v>58</v>
      </c>
      <c r="E3" s="8"/>
      <c r="F3" s="6" t="s">
        <v>49</v>
      </c>
      <c r="G3" s="44"/>
      <c r="H3" s="42" t="s">
        <v>3</v>
      </c>
    </row>
    <row r="4" spans="1:8" ht="12.75">
      <c r="A4" s="7"/>
      <c r="B4" s="7"/>
      <c r="C4" s="8" t="s">
        <v>10</v>
      </c>
      <c r="D4" s="66"/>
      <c r="E4" s="26"/>
      <c r="F4" s="6" t="s">
        <v>48</v>
      </c>
      <c r="G4" s="26" t="s">
        <v>35</v>
      </c>
      <c r="H4" s="18" t="s">
        <v>4</v>
      </c>
    </row>
    <row r="5" spans="1:8" ht="11.25" customHeight="1">
      <c r="A5" s="8" t="s">
        <v>6</v>
      </c>
      <c r="B5" s="8"/>
      <c r="C5" s="8" t="s">
        <v>11</v>
      </c>
      <c r="D5" s="67"/>
      <c r="E5" s="8"/>
      <c r="F5" s="6" t="s">
        <v>4</v>
      </c>
      <c r="G5" s="6"/>
      <c r="H5" s="18"/>
    </row>
    <row r="6" spans="1:8" ht="13.5" thickBot="1">
      <c r="A6" s="4">
        <v>1</v>
      </c>
      <c r="B6" s="48"/>
      <c r="C6" s="10">
        <v>2</v>
      </c>
      <c r="D6" s="10">
        <v>3</v>
      </c>
      <c r="E6" s="10"/>
      <c r="F6" s="5" t="s">
        <v>2</v>
      </c>
      <c r="G6" s="5" t="s">
        <v>40</v>
      </c>
      <c r="H6" s="19" t="s">
        <v>41</v>
      </c>
    </row>
    <row r="7" spans="1:8" ht="15" customHeight="1">
      <c r="A7" s="31" t="s">
        <v>8</v>
      </c>
      <c r="B7" s="36"/>
      <c r="C7" s="34" t="s">
        <v>15</v>
      </c>
      <c r="D7" s="35" t="s">
        <v>25</v>
      </c>
      <c r="E7" s="59"/>
      <c r="F7" s="49">
        <f>F8</f>
        <v>3975890.33</v>
      </c>
      <c r="G7" s="50">
        <f>G8</f>
        <v>714758.52</v>
      </c>
      <c r="H7" s="49">
        <f>F8-G8</f>
        <v>3261131.81</v>
      </c>
    </row>
    <row r="8" spans="1:8" ht="12.75">
      <c r="A8" s="56" t="s">
        <v>7</v>
      </c>
      <c r="B8" s="36">
        <v>2</v>
      </c>
      <c r="C8" s="54"/>
      <c r="D8" s="60">
        <f>IF(ISBLANK(E8),"",CONCATENATE("000",E8))</f>
      </c>
      <c r="E8" s="53"/>
      <c r="F8" s="49">
        <f>F9+F10+F11+F12+F13+F14+F15+F16+F17+F18+F19+F20+F21+F22+F23+F24+F25+F26+F27+F28+F29+F30+F31+F32+F33+F34+F35+F36+F37+F38+F39+F40+F41+F42+F43</f>
        <v>3975890.33</v>
      </c>
      <c r="G8" s="50">
        <f>G9+G10+G11+G12+G13+G14+G15+G16+G17+G18+G19+G20+G21+G22+G23+G24+G25+G26+G27+G28+G29+G30+G31+G32+G33+G34+G35+G36+G37+G38+G39+G40+G41+G42+G43</f>
        <v>714758.52</v>
      </c>
      <c r="H8" s="49">
        <f>H7</f>
        <v>3261131.81</v>
      </c>
    </row>
    <row r="9" spans="1:8" ht="15" customHeight="1">
      <c r="A9" s="56" t="s">
        <v>114</v>
      </c>
      <c r="B9" s="36">
        <v>2</v>
      </c>
      <c r="C9" s="54"/>
      <c r="D9" s="64" t="s">
        <v>161</v>
      </c>
      <c r="E9" s="53" t="s">
        <v>91</v>
      </c>
      <c r="F9" s="49">
        <v>358580</v>
      </c>
      <c r="G9" s="50">
        <v>59763.2</v>
      </c>
      <c r="H9" s="51">
        <f>F9-G9</f>
        <v>298816.8</v>
      </c>
    </row>
    <row r="10" spans="1:8" ht="22.5">
      <c r="A10" s="56" t="s">
        <v>115</v>
      </c>
      <c r="B10" s="36">
        <v>2</v>
      </c>
      <c r="C10" s="54"/>
      <c r="D10" s="64" t="s">
        <v>162</v>
      </c>
      <c r="E10" s="53" t="s">
        <v>92</v>
      </c>
      <c r="F10" s="49">
        <v>108290</v>
      </c>
      <c r="G10" s="50">
        <v>18050</v>
      </c>
      <c r="H10" s="51">
        <f aca="true" t="shared" si="0" ref="H10:H43">IF(ISNUMBER(F10),F10,0)-IF(ISNUMBER(G10),G10,0)</f>
        <v>90240</v>
      </c>
    </row>
    <row r="11" spans="1:8" ht="12.75" customHeight="1">
      <c r="A11" s="56" t="s">
        <v>114</v>
      </c>
      <c r="B11" s="36">
        <v>2</v>
      </c>
      <c r="C11" s="54"/>
      <c r="D11" s="64" t="s">
        <v>163</v>
      </c>
      <c r="E11" s="53" t="s">
        <v>93</v>
      </c>
      <c r="F11" s="49">
        <v>661778</v>
      </c>
      <c r="G11" s="50">
        <v>109021.85</v>
      </c>
      <c r="H11" s="51">
        <f>IF(ISNUMBER(F11),F11,0)-IF(ISNUMBER(G11),G11,0)</f>
        <v>552756.15</v>
      </c>
    </row>
    <row r="12" spans="1:8" ht="17.25" customHeight="1">
      <c r="A12" s="56" t="s">
        <v>116</v>
      </c>
      <c r="B12" s="36">
        <v>2</v>
      </c>
      <c r="C12" s="54"/>
      <c r="D12" s="64" t="s">
        <v>164</v>
      </c>
      <c r="E12" s="53" t="s">
        <v>94</v>
      </c>
      <c r="F12" s="49">
        <v>1000</v>
      </c>
      <c r="G12" s="50"/>
      <c r="H12" s="51">
        <f t="shared" si="0"/>
        <v>1000</v>
      </c>
    </row>
    <row r="13" spans="1:8" ht="22.5">
      <c r="A13" s="56" t="s">
        <v>115</v>
      </c>
      <c r="B13" s="36">
        <v>2</v>
      </c>
      <c r="C13" s="54"/>
      <c r="D13" s="64" t="s">
        <v>142</v>
      </c>
      <c r="E13" s="53" t="s">
        <v>95</v>
      </c>
      <c r="F13" s="49">
        <v>199857</v>
      </c>
      <c r="G13" s="50">
        <v>38987.31</v>
      </c>
      <c r="H13" s="51">
        <f t="shared" si="0"/>
        <v>160869.69</v>
      </c>
    </row>
    <row r="14" spans="1:8" ht="12.75">
      <c r="A14" s="56" t="s">
        <v>114</v>
      </c>
      <c r="B14" s="36"/>
      <c r="C14" s="54"/>
      <c r="D14" s="64" t="s">
        <v>163</v>
      </c>
      <c r="E14" s="53"/>
      <c r="F14" s="49">
        <v>26893</v>
      </c>
      <c r="G14" s="50">
        <v>4482</v>
      </c>
      <c r="H14" s="51">
        <f t="shared" si="0"/>
        <v>22411</v>
      </c>
    </row>
    <row r="15" spans="1:8" ht="22.5">
      <c r="A15" s="56" t="s">
        <v>115</v>
      </c>
      <c r="B15" s="36"/>
      <c r="C15" s="54"/>
      <c r="D15" s="64" t="s">
        <v>165</v>
      </c>
      <c r="E15" s="53"/>
      <c r="F15" s="49">
        <v>8122</v>
      </c>
      <c r="G15" s="50">
        <v>1354</v>
      </c>
      <c r="H15" s="51">
        <f t="shared" si="0"/>
        <v>6768</v>
      </c>
    </row>
    <row r="16" spans="1:8" ht="12.75">
      <c r="A16" s="56" t="s">
        <v>118</v>
      </c>
      <c r="B16" s="36">
        <v>2</v>
      </c>
      <c r="C16" s="54"/>
      <c r="D16" s="64" t="s">
        <v>166</v>
      </c>
      <c r="E16" s="53" t="s">
        <v>96</v>
      </c>
      <c r="F16" s="49">
        <v>5568</v>
      </c>
      <c r="G16" s="50"/>
      <c r="H16" s="51">
        <f t="shared" si="0"/>
        <v>5568</v>
      </c>
    </row>
    <row r="17" spans="1:8" ht="12.75">
      <c r="A17" s="56" t="s">
        <v>119</v>
      </c>
      <c r="B17" s="36">
        <v>2</v>
      </c>
      <c r="C17" s="54"/>
      <c r="D17" s="64" t="s">
        <v>167</v>
      </c>
      <c r="E17" s="53" t="s">
        <v>97</v>
      </c>
      <c r="F17" s="49">
        <v>34796.79</v>
      </c>
      <c r="G17" s="50">
        <v>3852</v>
      </c>
      <c r="H17" s="51">
        <f t="shared" si="0"/>
        <v>30944.79</v>
      </c>
    </row>
    <row r="18" spans="1:8" ht="22.5">
      <c r="A18" s="56" t="s">
        <v>120</v>
      </c>
      <c r="B18" s="36">
        <v>2</v>
      </c>
      <c r="C18" s="54"/>
      <c r="D18" s="64" t="s">
        <v>168</v>
      </c>
      <c r="E18" s="53" t="s">
        <v>98</v>
      </c>
      <c r="F18" s="49">
        <v>67445.21</v>
      </c>
      <c r="G18" s="50">
        <v>60686</v>
      </c>
      <c r="H18" s="51">
        <f t="shared" si="0"/>
        <v>6759.210000000006</v>
      </c>
    </row>
    <row r="19" spans="1:8" ht="12.75">
      <c r="A19" s="56" t="s">
        <v>121</v>
      </c>
      <c r="B19" s="36">
        <v>2</v>
      </c>
      <c r="C19" s="54"/>
      <c r="D19" s="64" t="s">
        <v>169</v>
      </c>
      <c r="E19" s="53" t="s">
        <v>99</v>
      </c>
      <c r="F19" s="49">
        <v>114564</v>
      </c>
      <c r="G19" s="50">
        <v>12387.78</v>
      </c>
      <c r="H19" s="51">
        <f t="shared" si="0"/>
        <v>102176.22</v>
      </c>
    </row>
    <row r="20" spans="1:8" ht="12.75">
      <c r="A20" s="56" t="s">
        <v>121</v>
      </c>
      <c r="B20" s="36">
        <v>2</v>
      </c>
      <c r="C20" s="54"/>
      <c r="D20" s="64" t="s">
        <v>170</v>
      </c>
      <c r="E20" s="53" t="s">
        <v>100</v>
      </c>
      <c r="F20" s="49">
        <v>544</v>
      </c>
      <c r="G20" s="50"/>
      <c r="H20" s="51">
        <f t="shared" si="0"/>
        <v>544</v>
      </c>
    </row>
    <row r="21" spans="1:8" ht="12.75">
      <c r="A21" s="56" t="s">
        <v>121</v>
      </c>
      <c r="B21" s="36"/>
      <c r="C21" s="54"/>
      <c r="D21" s="64" t="s">
        <v>171</v>
      </c>
      <c r="E21" s="53"/>
      <c r="F21" s="49">
        <v>3456</v>
      </c>
      <c r="G21" s="50">
        <v>864</v>
      </c>
      <c r="H21" s="51"/>
    </row>
    <row r="22" spans="1:8" ht="12.75">
      <c r="A22" s="56" t="s">
        <v>139</v>
      </c>
      <c r="B22" s="36"/>
      <c r="C22" s="54"/>
      <c r="D22" s="64" t="s">
        <v>172</v>
      </c>
      <c r="E22" s="53"/>
      <c r="F22" s="49">
        <v>15000</v>
      </c>
      <c r="G22" s="50"/>
      <c r="H22" s="51">
        <f t="shared" si="0"/>
        <v>15000</v>
      </c>
    </row>
    <row r="23" spans="1:8" ht="22.5">
      <c r="A23" s="56" t="s">
        <v>122</v>
      </c>
      <c r="B23" s="36">
        <v>2</v>
      </c>
      <c r="C23" s="54"/>
      <c r="D23" s="64" t="s">
        <v>173</v>
      </c>
      <c r="E23" s="53" t="s">
        <v>101</v>
      </c>
      <c r="F23" s="49">
        <v>105440</v>
      </c>
      <c r="G23" s="50"/>
      <c r="H23" s="51">
        <f t="shared" si="0"/>
        <v>105440</v>
      </c>
    </row>
    <row r="24" spans="1:8" ht="12.75">
      <c r="A24" s="56" t="s">
        <v>121</v>
      </c>
      <c r="B24" s="36"/>
      <c r="C24" s="54"/>
      <c r="D24" s="64" t="s">
        <v>174</v>
      </c>
      <c r="E24" s="53"/>
      <c r="F24" s="49">
        <v>10000</v>
      </c>
      <c r="G24" s="50"/>
      <c r="H24" s="51">
        <f t="shared" si="0"/>
        <v>10000</v>
      </c>
    </row>
    <row r="25" spans="1:8" ht="22.5">
      <c r="A25" s="56" t="s">
        <v>122</v>
      </c>
      <c r="B25" s="36">
        <v>2</v>
      </c>
      <c r="C25" s="54"/>
      <c r="D25" s="64" t="s">
        <v>175</v>
      </c>
      <c r="E25" s="53" t="s">
        <v>102</v>
      </c>
      <c r="F25" s="49">
        <v>511</v>
      </c>
      <c r="G25" s="50"/>
      <c r="H25" s="51">
        <f t="shared" si="0"/>
        <v>511</v>
      </c>
    </row>
    <row r="26" spans="1:8" ht="16.5" customHeight="1">
      <c r="A26" s="56" t="s">
        <v>114</v>
      </c>
      <c r="B26" s="36">
        <v>2</v>
      </c>
      <c r="C26" s="54"/>
      <c r="D26" s="64" t="s">
        <v>176</v>
      </c>
      <c r="E26" s="53" t="s">
        <v>103</v>
      </c>
      <c r="F26" s="49">
        <v>22273</v>
      </c>
      <c r="G26" s="50">
        <v>5496</v>
      </c>
      <c r="H26" s="51">
        <f t="shared" si="0"/>
        <v>16777</v>
      </c>
    </row>
    <row r="27" spans="1:8" ht="14.25" customHeight="1">
      <c r="A27" s="56" t="s">
        <v>116</v>
      </c>
      <c r="B27" s="36"/>
      <c r="C27" s="54"/>
      <c r="D27" s="64" t="s">
        <v>177</v>
      </c>
      <c r="E27" s="53"/>
      <c r="F27" s="49">
        <v>700</v>
      </c>
      <c r="G27" s="50"/>
      <c r="H27" s="51">
        <f t="shared" si="0"/>
        <v>700</v>
      </c>
    </row>
    <row r="28" spans="1:8" ht="22.5">
      <c r="A28" s="56" t="s">
        <v>115</v>
      </c>
      <c r="B28" s="36">
        <v>2</v>
      </c>
      <c r="C28" s="54"/>
      <c r="D28" s="64" t="s">
        <v>178</v>
      </c>
      <c r="E28" s="53" t="s">
        <v>104</v>
      </c>
      <c r="F28" s="49">
        <v>6727</v>
      </c>
      <c r="G28" s="50">
        <v>1659</v>
      </c>
      <c r="H28" s="51">
        <f t="shared" si="0"/>
        <v>5068</v>
      </c>
    </row>
    <row r="29" spans="1:8" ht="12.75">
      <c r="A29" s="56" t="s">
        <v>117</v>
      </c>
      <c r="B29" s="36">
        <v>2</v>
      </c>
      <c r="C29" s="54"/>
      <c r="D29" s="64" t="s">
        <v>179</v>
      </c>
      <c r="E29" s="53" t="s">
        <v>105</v>
      </c>
      <c r="F29" s="49">
        <v>900</v>
      </c>
      <c r="G29" s="50"/>
      <c r="H29" s="51">
        <f t="shared" si="0"/>
        <v>900</v>
      </c>
    </row>
    <row r="30" spans="1:8" ht="22.5">
      <c r="A30" s="56" t="s">
        <v>122</v>
      </c>
      <c r="B30" s="36">
        <v>2</v>
      </c>
      <c r="C30" s="54"/>
      <c r="D30" s="64" t="s">
        <v>180</v>
      </c>
      <c r="E30" s="53" t="s">
        <v>106</v>
      </c>
      <c r="F30" s="49">
        <v>3400</v>
      </c>
      <c r="G30" s="50"/>
      <c r="H30" s="51">
        <f t="shared" si="0"/>
        <v>3400</v>
      </c>
    </row>
    <row r="31" spans="1:8" ht="22.5">
      <c r="A31" s="56" t="s">
        <v>120</v>
      </c>
      <c r="B31" s="36"/>
      <c r="C31" s="54"/>
      <c r="D31" s="64" t="s">
        <v>181</v>
      </c>
      <c r="E31" s="53"/>
      <c r="F31" s="49">
        <v>24000</v>
      </c>
      <c r="G31" s="50"/>
      <c r="H31" s="51">
        <f t="shared" si="0"/>
        <v>24000</v>
      </c>
    </row>
    <row r="32" spans="1:8" ht="22.5">
      <c r="A32" s="56" t="s">
        <v>120</v>
      </c>
      <c r="B32" s="36"/>
      <c r="C32" s="54"/>
      <c r="D32" s="64" t="s">
        <v>182</v>
      </c>
      <c r="E32" s="53"/>
      <c r="F32" s="49">
        <v>2000</v>
      </c>
      <c r="G32" s="50"/>
      <c r="H32" s="51">
        <v>2000</v>
      </c>
    </row>
    <row r="33" spans="1:8" ht="22.5">
      <c r="A33" s="56" t="s">
        <v>140</v>
      </c>
      <c r="B33" s="36">
        <v>2</v>
      </c>
      <c r="C33" s="54"/>
      <c r="D33" s="64" t="s">
        <v>183</v>
      </c>
      <c r="E33" s="53" t="s">
        <v>107</v>
      </c>
      <c r="F33" s="49">
        <v>28500</v>
      </c>
      <c r="G33" s="50">
        <v>17563.07</v>
      </c>
      <c r="H33" s="51">
        <f t="shared" si="0"/>
        <v>10936.93</v>
      </c>
    </row>
    <row r="34" spans="1:8" ht="22.5">
      <c r="A34" s="56" t="s">
        <v>140</v>
      </c>
      <c r="B34" s="36"/>
      <c r="C34" s="54"/>
      <c r="D34" s="64" t="s">
        <v>184</v>
      </c>
      <c r="E34" s="53"/>
      <c r="F34" s="49">
        <v>38023</v>
      </c>
      <c r="G34" s="50"/>
      <c r="H34" s="51">
        <f t="shared" si="0"/>
        <v>38023</v>
      </c>
    </row>
    <row r="35" spans="1:8" ht="22.5">
      <c r="A35" s="56" t="s">
        <v>140</v>
      </c>
      <c r="B35" s="36"/>
      <c r="C35" s="54"/>
      <c r="D35" s="64" t="s">
        <v>160</v>
      </c>
      <c r="E35" s="53"/>
      <c r="F35" s="49">
        <v>174816</v>
      </c>
      <c r="G35" s="50"/>
      <c r="H35" s="51">
        <f>IF(ISNUMBER(F35),F35,0)-IF(ISNUMBER(G35),G35,0)</f>
        <v>174816</v>
      </c>
    </row>
    <row r="36" spans="1:8" ht="16.5" customHeight="1">
      <c r="A36" s="56" t="s">
        <v>119</v>
      </c>
      <c r="B36" s="36">
        <v>2</v>
      </c>
      <c r="C36" s="54"/>
      <c r="D36" s="64" t="s">
        <v>185</v>
      </c>
      <c r="E36" s="53" t="s">
        <v>108</v>
      </c>
      <c r="F36" s="49">
        <v>418149</v>
      </c>
      <c r="G36" s="50">
        <v>128140.97</v>
      </c>
      <c r="H36" s="51">
        <f t="shared" si="0"/>
        <v>290008.03</v>
      </c>
    </row>
    <row r="37" spans="1:8" ht="22.5">
      <c r="A37" s="56" t="s">
        <v>120</v>
      </c>
      <c r="B37" s="36">
        <v>2</v>
      </c>
      <c r="C37" s="54"/>
      <c r="D37" s="64" t="s">
        <v>186</v>
      </c>
      <c r="E37" s="53" t="s">
        <v>109</v>
      </c>
      <c r="F37" s="49">
        <v>130388</v>
      </c>
      <c r="G37" s="50">
        <v>20064</v>
      </c>
      <c r="H37" s="51">
        <f t="shared" si="0"/>
        <v>110324</v>
      </c>
    </row>
    <row r="38" spans="1:8" ht="22.5">
      <c r="A38" s="56" t="s">
        <v>122</v>
      </c>
      <c r="B38" s="36">
        <v>2</v>
      </c>
      <c r="C38" s="54"/>
      <c r="D38" s="64" t="s">
        <v>187</v>
      </c>
      <c r="E38" s="53" t="s">
        <v>110</v>
      </c>
      <c r="F38" s="49">
        <v>244097</v>
      </c>
      <c r="G38" s="50"/>
      <c r="H38" s="51">
        <f t="shared" si="0"/>
        <v>244097</v>
      </c>
    </row>
    <row r="39" spans="1:8" ht="16.5" customHeight="1">
      <c r="A39" s="56" t="s">
        <v>119</v>
      </c>
      <c r="B39" s="36"/>
      <c r="C39" s="54"/>
      <c r="D39" s="64" t="s">
        <v>188</v>
      </c>
      <c r="E39" s="53"/>
      <c r="F39" s="49">
        <v>180950.33</v>
      </c>
      <c r="G39" s="50">
        <v>36715.34</v>
      </c>
      <c r="H39" s="51">
        <f t="shared" si="0"/>
        <v>144234.99</v>
      </c>
    </row>
    <row r="40" spans="1:8" ht="22.5">
      <c r="A40" s="56" t="s">
        <v>120</v>
      </c>
      <c r="B40" s="36"/>
      <c r="C40" s="54"/>
      <c r="D40" s="64" t="s">
        <v>189</v>
      </c>
      <c r="E40" s="53"/>
      <c r="F40" s="49">
        <v>165342</v>
      </c>
      <c r="G40" s="50">
        <v>19842</v>
      </c>
      <c r="H40" s="51">
        <f>IF(ISNUMBER(F40),F40,0)-IF(ISNUMBER(G40),G40,0)</f>
        <v>145500</v>
      </c>
    </row>
    <row r="41" spans="1:8" ht="18" customHeight="1">
      <c r="A41" s="56" t="s">
        <v>121</v>
      </c>
      <c r="B41" s="36">
        <v>2</v>
      </c>
      <c r="C41" s="54"/>
      <c r="D41" s="60" t="s">
        <v>190</v>
      </c>
      <c r="E41" s="53" t="s">
        <v>111</v>
      </c>
      <c r="F41" s="49">
        <v>187488</v>
      </c>
      <c r="G41" s="50">
        <v>39930</v>
      </c>
      <c r="H41" s="51">
        <f t="shared" si="0"/>
        <v>147558</v>
      </c>
    </row>
    <row r="42" spans="1:8" ht="16.5" customHeight="1">
      <c r="A42" s="56" t="s">
        <v>121</v>
      </c>
      <c r="B42" s="36">
        <v>2</v>
      </c>
      <c r="C42" s="54"/>
      <c r="D42" s="60" t="s">
        <v>191</v>
      </c>
      <c r="E42" s="53" t="s">
        <v>112</v>
      </c>
      <c r="F42" s="49">
        <v>607010</v>
      </c>
      <c r="G42" s="50">
        <v>135900</v>
      </c>
      <c r="H42" s="51">
        <f>IF(ISNUMBER(F42),F42,0)-IF(ISNUMBER(G42),G42,0)</f>
        <v>471110</v>
      </c>
    </row>
    <row r="43" spans="1:8" ht="33.75">
      <c r="A43" s="56" t="s">
        <v>148</v>
      </c>
      <c r="B43" s="36">
        <v>2</v>
      </c>
      <c r="C43" s="54"/>
      <c r="D43" s="60" t="s">
        <v>191</v>
      </c>
      <c r="E43" s="53" t="s">
        <v>113</v>
      </c>
      <c r="F43" s="49">
        <v>19282</v>
      </c>
      <c r="G43" s="50"/>
      <c r="H43" s="51">
        <f t="shared" si="0"/>
        <v>19282</v>
      </c>
    </row>
    <row r="44" spans="1:8" ht="9" customHeight="1" thickBot="1">
      <c r="A44" s="9"/>
      <c r="B44" s="36"/>
      <c r="C44" s="36"/>
      <c r="D44" s="25"/>
      <c r="E44" s="25"/>
      <c r="F44" s="25"/>
      <c r="G44" s="25"/>
      <c r="H44" s="25"/>
    </row>
    <row r="45" spans="1:8" ht="34.5" thickBot="1">
      <c r="A45" s="32" t="s">
        <v>28</v>
      </c>
      <c r="B45" s="36"/>
      <c r="C45" s="47">
        <v>450</v>
      </c>
      <c r="D45" s="46" t="s">
        <v>25</v>
      </c>
      <c r="E45" s="46"/>
      <c r="F45" s="57">
        <v>-51190.33</v>
      </c>
      <c r="G45" s="57">
        <v>42891.61</v>
      </c>
      <c r="H45" s="57">
        <f>F45+G45</f>
        <v>-8298.720000000001</v>
      </c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H31" sqref="H31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7" t="s">
        <v>43</v>
      </c>
    </row>
    <row r="2" spans="1:8" ht="15">
      <c r="A2" s="29" t="s">
        <v>59</v>
      </c>
      <c r="B2" s="29"/>
      <c r="D2" s="12"/>
      <c r="E2" s="12"/>
      <c r="F2" s="11"/>
      <c r="H2" s="37"/>
    </row>
    <row r="3" spans="1:8" ht="11.25" customHeight="1">
      <c r="A3" s="28"/>
      <c r="B3" s="28"/>
      <c r="C3" s="33"/>
      <c r="D3" s="15"/>
      <c r="E3" s="15"/>
      <c r="F3" s="16"/>
      <c r="G3" s="16"/>
      <c r="H3" s="17"/>
    </row>
    <row r="4" spans="1:8" ht="12.75">
      <c r="A4" s="7"/>
      <c r="B4" s="7"/>
      <c r="C4" s="65" t="s">
        <v>63</v>
      </c>
      <c r="D4" s="65" t="s">
        <v>60</v>
      </c>
      <c r="E4" s="8"/>
      <c r="F4" s="71" t="s">
        <v>61</v>
      </c>
      <c r="G4" s="74" t="s">
        <v>35</v>
      </c>
      <c r="H4" s="68" t="s">
        <v>62</v>
      </c>
    </row>
    <row r="5" spans="1:8" ht="10.5" customHeight="1">
      <c r="A5" s="8" t="s">
        <v>6</v>
      </c>
      <c r="B5" s="8"/>
      <c r="C5" s="66"/>
      <c r="D5" s="66"/>
      <c r="E5" s="26"/>
      <c r="F5" s="72"/>
      <c r="G5" s="75"/>
      <c r="H5" s="69"/>
    </row>
    <row r="6" spans="1:8" ht="37.5" customHeight="1">
      <c r="A6" s="8"/>
      <c r="B6" s="8"/>
      <c r="C6" s="67"/>
      <c r="D6" s="67"/>
      <c r="E6" s="8"/>
      <c r="F6" s="73"/>
      <c r="G6" s="76"/>
      <c r="H6" s="70"/>
    </row>
    <row r="7" spans="1:8" ht="9.75" customHeight="1" thickBot="1">
      <c r="A7" s="4">
        <v>1</v>
      </c>
      <c r="B7" s="48"/>
      <c r="C7" s="10">
        <v>2</v>
      </c>
      <c r="D7" s="10">
        <v>3</v>
      </c>
      <c r="E7" s="10"/>
      <c r="F7" s="5" t="s">
        <v>2</v>
      </c>
      <c r="G7" s="5" t="s">
        <v>40</v>
      </c>
      <c r="H7" s="19" t="s">
        <v>41</v>
      </c>
    </row>
    <row r="8" spans="1:8" ht="31.5" customHeight="1">
      <c r="A8" s="52" t="s">
        <v>12</v>
      </c>
      <c r="B8" s="36"/>
      <c r="C8" s="54" t="s">
        <v>16</v>
      </c>
      <c r="D8" s="53" t="s">
        <v>46</v>
      </c>
      <c r="E8" s="53"/>
      <c r="F8" s="49">
        <f>F19</f>
        <v>-51190.33</v>
      </c>
      <c r="G8" s="49">
        <f>G10+G12+G19</f>
        <v>42891.609999999986</v>
      </c>
      <c r="H8" s="49">
        <f>F8+G8</f>
        <v>-8298.720000000016</v>
      </c>
    </row>
    <row r="9" spans="1:8" ht="18" customHeight="1">
      <c r="A9" s="52" t="s">
        <v>19</v>
      </c>
      <c r="B9" s="36"/>
      <c r="C9" s="54"/>
      <c r="D9" s="53"/>
      <c r="E9" s="53"/>
      <c r="F9" s="49"/>
      <c r="G9" s="50"/>
      <c r="H9" s="51"/>
    </row>
    <row r="10" spans="1:8" ht="22.5">
      <c r="A10" s="52" t="s">
        <v>64</v>
      </c>
      <c r="B10" s="36"/>
      <c r="C10" s="54" t="s">
        <v>20</v>
      </c>
      <c r="D10" s="53" t="s">
        <v>46</v>
      </c>
      <c r="E10" s="53"/>
      <c r="F10" s="49"/>
      <c r="G10" s="50"/>
      <c r="H10" s="51"/>
    </row>
    <row r="11" spans="1:8" ht="12.75">
      <c r="A11" s="56" t="s">
        <v>53</v>
      </c>
      <c r="B11" s="36">
        <v>3</v>
      </c>
      <c r="C11" s="54"/>
      <c r="D11" s="58">
        <f>IF(ISBLANK(E11),"",REPLACE(E11,1,3,"000"))</f>
      </c>
      <c r="E11" s="53"/>
      <c r="F11" s="49"/>
      <c r="G11" s="50"/>
      <c r="H11" s="51"/>
    </row>
    <row r="12" spans="1:8" ht="21" customHeight="1">
      <c r="A12" s="52" t="s">
        <v>65</v>
      </c>
      <c r="B12" s="36"/>
      <c r="C12" s="54" t="s">
        <v>21</v>
      </c>
      <c r="D12" s="53" t="s">
        <v>46</v>
      </c>
      <c r="E12" s="53"/>
      <c r="F12" s="49"/>
      <c r="G12" s="50"/>
      <c r="H12" s="51"/>
    </row>
    <row r="13" spans="1:8" ht="12" customHeight="1">
      <c r="A13" s="52" t="s">
        <v>18</v>
      </c>
      <c r="B13" s="36"/>
      <c r="C13" s="54"/>
      <c r="D13" s="53"/>
      <c r="E13" s="53"/>
      <c r="F13" s="49"/>
      <c r="G13" s="50"/>
      <c r="H13" s="51"/>
    </row>
    <row r="14" spans="1:8" ht="12.75" customHeight="1">
      <c r="A14" s="52"/>
      <c r="B14" s="36"/>
      <c r="C14" s="54"/>
      <c r="D14" s="53"/>
      <c r="E14" s="53"/>
      <c r="F14" s="49"/>
      <c r="G14" s="50"/>
      <c r="H14" s="51"/>
    </row>
    <row r="15" spans="1:8" ht="16.5" customHeight="1">
      <c r="A15" s="52"/>
      <c r="B15" s="36"/>
      <c r="C15" s="54"/>
      <c r="D15" s="53"/>
      <c r="E15" s="53"/>
      <c r="F15" s="49"/>
      <c r="G15" s="50"/>
      <c r="H15" s="51"/>
    </row>
    <row r="16" spans="1:8" ht="16.5" customHeight="1">
      <c r="A16" s="52"/>
      <c r="B16" s="36"/>
      <c r="C16" s="54"/>
      <c r="D16" s="53"/>
      <c r="E16" s="53"/>
      <c r="F16" s="49"/>
      <c r="G16" s="50"/>
      <c r="H16" s="51"/>
    </row>
    <row r="17" spans="1:8" ht="17.25" customHeight="1">
      <c r="A17" s="52"/>
      <c r="B17" s="36"/>
      <c r="C17" s="54"/>
      <c r="D17" s="53"/>
      <c r="E17" s="53"/>
      <c r="F17" s="49"/>
      <c r="G17" s="50"/>
      <c r="H17" s="51"/>
    </row>
    <row r="18" spans="1:8" ht="18" customHeight="1">
      <c r="A18" s="52"/>
      <c r="B18" s="36"/>
      <c r="C18" s="54"/>
      <c r="D18" s="53"/>
      <c r="E18" s="53"/>
      <c r="F18" s="49"/>
      <c r="G18" s="50"/>
      <c r="H18" s="51"/>
    </row>
    <row r="19" spans="1:8" ht="26.25" customHeight="1">
      <c r="A19" s="52" t="s">
        <v>24</v>
      </c>
      <c r="B19" s="36"/>
      <c r="C19" s="54" t="s">
        <v>17</v>
      </c>
      <c r="D19" s="53"/>
      <c r="E19" s="53"/>
      <c r="F19" s="49">
        <v>-51190.33</v>
      </c>
      <c r="G19" s="49">
        <f>G20+G21</f>
        <v>42891.609999999986</v>
      </c>
      <c r="H19" s="51">
        <f>F19+G19</f>
        <v>-8298.720000000016</v>
      </c>
    </row>
    <row r="20" spans="1:8" ht="22.5">
      <c r="A20" s="56" t="s">
        <v>26</v>
      </c>
      <c r="B20" s="36">
        <v>4</v>
      </c>
      <c r="C20" s="54" t="s">
        <v>22</v>
      </c>
      <c r="D20" s="58">
        <f>IF(ISBLANK(E20),"",REPLACE(E20,1,3,"000"))</f>
      </c>
      <c r="E20" s="53"/>
      <c r="F20" s="49">
        <v>-51190.33</v>
      </c>
      <c r="G20" s="49">
        <v>-671866.91</v>
      </c>
      <c r="H20" s="51" t="s">
        <v>25</v>
      </c>
    </row>
    <row r="21" spans="1:8" ht="22.5">
      <c r="A21" s="56" t="s">
        <v>27</v>
      </c>
      <c r="B21" s="36">
        <v>5</v>
      </c>
      <c r="C21" s="54" t="s">
        <v>23</v>
      </c>
      <c r="D21" s="58">
        <f>IF(ISBLANK(E21),"",REPLACE(E21,1,3,"000"))</f>
      </c>
      <c r="E21" s="53"/>
      <c r="F21" s="49"/>
      <c r="G21" s="49">
        <v>714758.52</v>
      </c>
      <c r="H21" s="51" t="s">
        <v>25</v>
      </c>
    </row>
    <row r="22" spans="1:8" ht="33.75">
      <c r="A22" s="56" t="s">
        <v>124</v>
      </c>
      <c r="B22" s="36">
        <v>5</v>
      </c>
      <c r="C22" s="54" t="s">
        <v>23</v>
      </c>
      <c r="D22" s="58" t="str">
        <f>IF(ISBLANK(E22),"",REPLACE(E22,1,3,"000"))</f>
        <v>00008020100000000610</v>
      </c>
      <c r="E22" s="53" t="s">
        <v>123</v>
      </c>
      <c r="F22" s="49"/>
      <c r="G22" s="50"/>
      <c r="H22" s="51" t="s">
        <v>25</v>
      </c>
    </row>
    <row r="23" spans="1:8" ht="15" customHeight="1">
      <c r="A23" s="36"/>
      <c r="B23" s="36"/>
      <c r="C23" s="39"/>
      <c r="D23" s="25"/>
      <c r="E23" s="25"/>
      <c r="F23" s="55"/>
      <c r="G23" s="55"/>
      <c r="H23" s="25"/>
    </row>
    <row r="24" spans="1:8" ht="12.75" customHeight="1">
      <c r="A24" s="36"/>
      <c r="B24" s="36"/>
      <c r="C24" s="39"/>
      <c r="D24" s="25"/>
      <c r="E24" s="25"/>
      <c r="F24" s="25"/>
      <c r="G24" s="25"/>
      <c r="H24" s="25"/>
    </row>
    <row r="25" spans="1:8" ht="12.75" customHeight="1">
      <c r="A25" s="23" t="s">
        <v>36</v>
      </c>
      <c r="B25" s="23"/>
      <c r="C25" s="39"/>
      <c r="D25" s="25" t="s">
        <v>141</v>
      </c>
      <c r="E25" s="25"/>
      <c r="F25" s="25"/>
      <c r="G25" s="25"/>
      <c r="H25" s="25"/>
    </row>
    <row r="26" spans="1:8" ht="10.5" customHeight="1">
      <c r="A26" s="12" t="s">
        <v>34</v>
      </c>
      <c r="B26" s="12"/>
      <c r="C26" s="39"/>
      <c r="D26" s="25"/>
      <c r="E26" s="25"/>
      <c r="F26" s="25"/>
      <c r="G26" s="25"/>
      <c r="H26" s="25"/>
    </row>
    <row r="27" spans="1:8" ht="24.75" customHeight="1">
      <c r="A27" s="12"/>
      <c r="B27" s="12"/>
      <c r="C27" s="39"/>
      <c r="D27" s="25"/>
      <c r="E27" s="25"/>
      <c r="F27" s="25"/>
      <c r="G27" s="25"/>
      <c r="H27" s="25"/>
    </row>
    <row r="28" spans="1:8" ht="12.75" customHeight="1">
      <c r="A28" s="23" t="s">
        <v>37</v>
      </c>
      <c r="B28" s="23"/>
      <c r="C28" s="39"/>
      <c r="D28" s="25"/>
      <c r="E28" s="25"/>
      <c r="F28" s="25"/>
      <c r="G28" s="25"/>
      <c r="H28" s="25"/>
    </row>
    <row r="29" spans="1:8" ht="10.5" customHeight="1">
      <c r="A29" s="12" t="s">
        <v>38</v>
      </c>
      <c r="B29" s="12"/>
      <c r="C29" s="39"/>
      <c r="D29" s="25"/>
      <c r="E29" s="25"/>
      <c r="F29" s="25"/>
      <c r="G29" s="25"/>
      <c r="H29" s="25"/>
    </row>
    <row r="30" spans="3:8" ht="12.75" customHeight="1">
      <c r="C30" s="39"/>
      <c r="D30" s="25"/>
      <c r="E30" s="25"/>
      <c r="F30" s="25"/>
      <c r="G30" s="25"/>
      <c r="H30" s="25"/>
    </row>
    <row r="31" spans="1:8" ht="24" customHeight="1">
      <c r="A31" s="12" t="s">
        <v>13</v>
      </c>
      <c r="B31" s="12"/>
      <c r="C31" s="39"/>
      <c r="D31" s="25" t="s">
        <v>136</v>
      </c>
      <c r="E31" s="25"/>
      <c r="F31" s="25"/>
      <c r="G31" s="25"/>
      <c r="H31" s="25"/>
    </row>
    <row r="32" spans="1:8" ht="9.75" customHeight="1">
      <c r="A32" s="12" t="s">
        <v>14</v>
      </c>
      <c r="B32" s="12"/>
      <c r="C32" s="39"/>
      <c r="D32" s="25"/>
      <c r="E32" s="25"/>
      <c r="F32" s="25"/>
      <c r="G32" s="25"/>
      <c r="H32" s="25"/>
    </row>
    <row r="33" spans="1:8" ht="12.75" customHeight="1">
      <c r="A33" s="12"/>
      <c r="B33" s="12"/>
      <c r="C33" s="39"/>
      <c r="D33" s="25"/>
      <c r="E33" s="25"/>
      <c r="F33" s="25"/>
      <c r="G33" s="25"/>
      <c r="H33" s="25"/>
    </row>
    <row r="34" spans="1:8" ht="12.75" customHeight="1">
      <c r="A34" s="12" t="s">
        <v>194</v>
      </c>
      <c r="B34" s="12"/>
      <c r="C34" s="39"/>
      <c r="D34" s="25"/>
      <c r="E34" s="25"/>
      <c r="F34" s="25"/>
      <c r="G34" s="25"/>
      <c r="H34" s="25"/>
    </row>
    <row r="35" spans="1:8" ht="12.75" customHeight="1">
      <c r="A35" s="36"/>
      <c r="B35" s="36"/>
      <c r="C35" s="39"/>
      <c r="D35" s="25"/>
      <c r="E35" s="25"/>
      <c r="F35" s="25"/>
      <c r="G35" s="25"/>
      <c r="H35" s="25"/>
    </row>
    <row r="36" spans="1:8" ht="12.75" customHeight="1">
      <c r="A36" s="36"/>
      <c r="B36" s="36"/>
      <c r="C36" s="39"/>
      <c r="D36" s="25"/>
      <c r="E36" s="25"/>
      <c r="F36" s="25"/>
      <c r="G36" s="25"/>
      <c r="H36" s="25"/>
    </row>
    <row r="37" spans="1:8" ht="12.75" customHeight="1">
      <c r="A37" s="36"/>
      <c r="B37" s="36"/>
      <c r="C37" s="39"/>
      <c r="D37" s="25"/>
      <c r="E37" s="25"/>
      <c r="F37" s="25"/>
      <c r="G37" s="25"/>
      <c r="H37" s="25"/>
    </row>
    <row r="38" spans="1:8" ht="12.75" customHeight="1">
      <c r="A38" s="36"/>
      <c r="B38" s="36"/>
      <c r="C38" s="39"/>
      <c r="D38" s="25"/>
      <c r="E38" s="25"/>
      <c r="F38" s="25"/>
      <c r="G38" s="25"/>
      <c r="H38" s="25"/>
    </row>
    <row r="39" spans="1:8" ht="22.5" customHeight="1">
      <c r="A39" s="36"/>
      <c r="B39" s="36"/>
      <c r="C39" s="39"/>
      <c r="D39" s="25"/>
      <c r="E39" s="25"/>
      <c r="F39" s="25"/>
      <c r="G39" s="25"/>
      <c r="H39" s="25"/>
    </row>
    <row r="40" spans="1:6" ht="11.25" customHeight="1">
      <c r="A40" s="12"/>
      <c r="B40" s="12"/>
      <c r="C40" s="12"/>
      <c r="D40" s="23"/>
      <c r="E40" s="23"/>
      <c r="F40" s="41"/>
    </row>
    <row r="41" spans="1:6" ht="11.25" customHeight="1">
      <c r="A41" s="12"/>
      <c r="B41" s="12"/>
      <c r="C41" s="12"/>
      <c r="D41" s="23"/>
      <c r="E41" s="23"/>
      <c r="F41" s="41"/>
    </row>
    <row r="42" spans="1:6" ht="11.25" customHeight="1">
      <c r="A42" s="12"/>
      <c r="B42" s="12"/>
      <c r="C42" s="12"/>
      <c r="D42" s="23"/>
      <c r="E42" s="23"/>
      <c r="F42" s="41"/>
    </row>
    <row r="43" spans="1:6" ht="11.25" customHeight="1">
      <c r="A43" s="12"/>
      <c r="B43" s="12"/>
      <c r="C43" s="12"/>
      <c r="D43" s="23"/>
      <c r="E43" s="23"/>
      <c r="F43" s="41"/>
    </row>
    <row r="44" spans="1:6" ht="11.25" customHeight="1">
      <c r="A44" s="12"/>
      <c r="B44" s="12"/>
      <c r="C44" s="12"/>
      <c r="D44" s="23"/>
      <c r="E44" s="23"/>
      <c r="F44" s="41"/>
    </row>
    <row r="45" spans="1:6" ht="11.25" customHeight="1">
      <c r="A45" s="12"/>
      <c r="B45" s="12"/>
      <c r="C45" s="12"/>
      <c r="D45" s="23"/>
      <c r="E45" s="23"/>
      <c r="F45" s="41"/>
    </row>
    <row r="46" spans="1:6" ht="11.25" customHeight="1">
      <c r="A46" s="12"/>
      <c r="B46" s="12"/>
      <c r="C46" s="12"/>
      <c r="D46" s="23"/>
      <c r="E46" s="23"/>
      <c r="F46" s="41"/>
    </row>
    <row r="47" spans="1:6" ht="11.25" customHeight="1">
      <c r="A47" s="12"/>
      <c r="B47" s="12"/>
      <c r="C47" s="12"/>
      <c r="D47" s="23"/>
      <c r="E47" s="23"/>
      <c r="F47" s="41"/>
    </row>
    <row r="48" spans="1:6" ht="11.25" customHeight="1">
      <c r="A48" s="12"/>
      <c r="B48" s="12"/>
      <c r="C48" s="12"/>
      <c r="D48" s="23"/>
      <c r="E48" s="23"/>
      <c r="F48" s="41"/>
    </row>
    <row r="49" spans="1:6" ht="11.25" customHeight="1">
      <c r="A49" s="12"/>
      <c r="B49" s="12"/>
      <c r="C49" s="12"/>
      <c r="D49" s="23"/>
      <c r="E49" s="23"/>
      <c r="F49" s="41"/>
    </row>
    <row r="50" spans="1:6" ht="11.25" customHeight="1">
      <c r="A50" s="12"/>
      <c r="B50" s="12"/>
      <c r="C50" s="12"/>
      <c r="D50" s="23"/>
      <c r="E50" s="23"/>
      <c r="F50" s="41"/>
    </row>
    <row r="51" spans="1:6" ht="11.25" customHeight="1">
      <c r="A51" s="12"/>
      <c r="B51" s="12"/>
      <c r="C51" s="12"/>
      <c r="D51" s="23"/>
      <c r="E51" s="23"/>
      <c r="F51" s="41"/>
    </row>
    <row r="52" spans="1:6" ht="11.25" customHeight="1">
      <c r="A52" s="12"/>
      <c r="B52" s="12"/>
      <c r="C52" s="12"/>
      <c r="D52" s="23"/>
      <c r="E52" s="23"/>
      <c r="F52" s="41"/>
    </row>
    <row r="53" spans="1:6" ht="11.25" customHeight="1">
      <c r="A53" s="12"/>
      <c r="B53" s="12"/>
      <c r="C53" s="12"/>
      <c r="D53" s="23"/>
      <c r="E53" s="23"/>
      <c r="F53" s="41"/>
    </row>
    <row r="54" spans="1:6" ht="11.25" customHeight="1">
      <c r="A54" s="12"/>
      <c r="B54" s="12"/>
      <c r="C54" s="12"/>
      <c r="D54" s="23"/>
      <c r="E54" s="23"/>
      <c r="F54" s="41"/>
    </row>
    <row r="55" spans="1:6" ht="11.25" customHeight="1">
      <c r="A55" s="12"/>
      <c r="B55" s="12"/>
      <c r="C55" s="12"/>
      <c r="D55" s="23"/>
      <c r="E55" s="23"/>
      <c r="F55" s="41"/>
    </row>
    <row r="56" spans="1:6" ht="11.25" customHeight="1">
      <c r="A56" s="12"/>
      <c r="B56" s="12"/>
      <c r="C56" s="12"/>
      <c r="D56" s="23"/>
      <c r="E56" s="23"/>
      <c r="F56" s="41"/>
    </row>
    <row r="57" spans="1:6" ht="11.25" customHeight="1">
      <c r="A57" s="12"/>
      <c r="B57" s="12"/>
      <c r="C57" s="12"/>
      <c r="D57" s="23"/>
      <c r="E57" s="23"/>
      <c r="F57" s="41"/>
    </row>
    <row r="58" spans="1:6" ht="11.25" customHeight="1">
      <c r="A58" s="12"/>
      <c r="B58" s="12"/>
      <c r="C58" s="12"/>
      <c r="D58" s="23"/>
      <c r="E58" s="23"/>
      <c r="F58" s="41"/>
    </row>
    <row r="59" spans="1:6" ht="11.25" customHeight="1">
      <c r="A59" s="12"/>
      <c r="B59" s="12"/>
      <c r="C59" s="12"/>
      <c r="D59" s="23"/>
      <c r="E59" s="23"/>
      <c r="F59" s="41"/>
    </row>
    <row r="60" spans="1:2" ht="23.25" customHeight="1">
      <c r="A60" s="12"/>
      <c r="B60" s="12"/>
    </row>
    <row r="61" ht="9.75" customHeight="1"/>
    <row r="62" spans="1:5" ht="12.75" customHeight="1">
      <c r="A62" s="23"/>
      <c r="B62" s="23"/>
      <c r="C62" s="23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2015-04-02T02:56:44Z</cp:lastPrinted>
  <dcterms:created xsi:type="dcterms:W3CDTF">1999-06-18T11:49:53Z</dcterms:created>
  <dcterms:modified xsi:type="dcterms:W3CDTF">2015-04-02T02:56:52Z</dcterms:modified>
  <cp:category/>
  <cp:version/>
  <cp:contentType/>
  <cp:contentStatus/>
</cp:coreProperties>
</file>